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1" activeTab="0"/>
  </bookViews>
  <sheets>
    <sheet name="10 Квартал финансирование" sheetId="1" r:id="rId1"/>
    <sheet name="11 Квартал финансирование ист" sheetId="2" r:id="rId2"/>
    <sheet name="12 Квартал освоение" sheetId="3" r:id="rId3"/>
    <sheet name="13 Квартал осн этапы " sheetId="4" r:id="rId4"/>
    <sheet name="14 Квартал Принятие ОС" sheetId="5" r:id="rId5"/>
    <sheet name="15 Квартал постановка под напр" sheetId="6" r:id="rId6"/>
    <sheet name="16 Квартал ввод мощности" sheetId="7" r:id="rId7"/>
    <sheet name="17 Квартал вывод" sheetId="8" r:id="rId8"/>
  </sheets>
  <definedNames>
    <definedName name="_xlnm.Print_Area" localSheetId="0">'10 Квартал финансирование'!$A$1:$X$65</definedName>
    <definedName name="_xlnm.Print_Area" localSheetId="1">'11 Квартал финансирование ист'!$A$1:$W$34</definedName>
    <definedName name="_xlnm.Print_Area" localSheetId="2">'12 Квартал освоение'!$A$1:$AI$70</definedName>
    <definedName name="_xlnm.Print_Area" localSheetId="3">'13 Квартал осн этапы '!$A$1:$W$65</definedName>
    <definedName name="_xlnm.Print_Area" localSheetId="4">'14 Квартал Принятие ОС'!$A$1:$BZ$67</definedName>
    <definedName name="_xlnm.Print_Area" localSheetId="5">'15 Квартал постановка под напр'!$A$1:$BB$40</definedName>
    <definedName name="_xlnm.Print_Area" localSheetId="7">'17 Квартал вывод'!$A$1:$BD$60</definedName>
  </definedNames>
  <calcPr fullCalcOnLoad="1"/>
</workbook>
</file>

<file path=xl/sharedStrings.xml><?xml version="1.0" encoding="utf-8"?>
<sst xmlns="http://schemas.openxmlformats.org/spreadsheetml/2006/main" count="1802" uniqueCount="235">
  <si>
    <t xml:space="preserve"> </t>
  </si>
  <si>
    <t>Приложение  № 10</t>
  </si>
  <si>
    <t>к приказу Минэнерго России</t>
  </si>
  <si>
    <t>от «__» _____ 2016 г. №___</t>
  </si>
  <si>
    <t xml:space="preserve">об исполнении инвестиционной программы </t>
  </si>
  <si>
    <t>ООО «Энергосервис»</t>
  </si>
  <si>
    <t>по состоянию на 13.02.2018</t>
  </si>
  <si>
    <t>Раздел 1. Отчет об исполнении плана ее финансирования  инвестиционной программы</t>
  </si>
  <si>
    <t>№ пп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</si>
  <si>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</si>
  <si>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</si>
  <si>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</si>
  <si>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</si>
  <si>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 xml:space="preserve">Оценка полной стоимости инвестиционного проекта  в прогнозных ценах соответствующих лет, млн рублей (с НДС) </t>
  </si>
  <si>
    <t>Объем финансирования, млн рублей (с НДС)</t>
  </si>
  <si>
    <t>Отклонение от плана финансирования отчетного квартала</t>
  </si>
  <si>
    <t>Причины отклонений</t>
  </si>
  <si>
    <t>Всего</t>
  </si>
  <si>
    <t>1 квартал</t>
  </si>
  <si>
    <t>2 квартал</t>
  </si>
  <si>
    <t>3 квартал</t>
  </si>
  <si>
    <t>4 квартал</t>
  </si>
  <si>
    <t>млн рублей
 (с НДС)</t>
  </si>
  <si>
    <t>%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</si>
  <si>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</si>
  <si>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</si>
  <si>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</si>
  <si>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</t>
  </si>
  <si>
    <t>Факт</t>
  </si>
  <si>
    <t>ВСЕГО по инвестиционной программе, в том числе:</t>
  </si>
  <si>
    <t>1 кв.2014</t>
  </si>
  <si>
    <t>1.1.</t>
  </si>
  <si>
    <t>Новое строительство, всего:</t>
  </si>
  <si>
    <t>1.1.1.</t>
  </si>
  <si>
    <t>Восстановление энергоснабжения потребителя</t>
  </si>
  <si>
    <t>1.1.2.</t>
  </si>
  <si>
    <t>1.1.3.</t>
  </si>
  <si>
    <t>Воздушная линия электропередач 0,4 кВ в д. Лужиново, Столпинское сельское поселение</t>
  </si>
  <si>
    <t>1.1.4.</t>
  </si>
  <si>
    <t>1.1.5.</t>
  </si>
  <si>
    <t>1.1.6.</t>
  </si>
  <si>
    <t>1.1.7.</t>
  </si>
  <si>
    <t>1.1.8.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</si>
  <si>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</si>
  <si>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</si>
  <si>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</si>
  <si>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 трансформаторных и иных подстанций, всего, в том числе:</t>
  </si>
  <si>
    <t>1.2.1.1</t>
  </si>
  <si>
    <t>Реконструкция приобретенных трансформаторных подстанций</t>
  </si>
  <si>
    <t>1.2.1.2</t>
  </si>
  <si>
    <t>Рекострукция здания трансформаторной подстанции (нежилое),1-эт.общ.пл.75,6кв.м., г.Кострома, ул.Нижняя Дебря,д104</t>
  </si>
  <si>
    <t>1.2.2</t>
  </si>
  <si>
    <t>Реконструкция линий электропередач, всего, в том числе:</t>
  </si>
  <si>
    <t>1.2.2.1.</t>
  </si>
  <si>
    <t>н/д</t>
  </si>
  <si>
    <t>1.2.2.2.</t>
  </si>
  <si>
    <t>Реконструкция  КЛ-0,4кВ г.Шарья ул. Победы д. 39</t>
  </si>
  <si>
    <t>1.2.2.3.</t>
  </si>
  <si>
    <t>Реконструкция  КЛ-0,4кВ п. Ветлужский ул. Кв. Победы д.4</t>
  </si>
  <si>
    <t>Реконструкция  КЛ-0,4кВ п. Ветлужский ул. Кв. Победы д.4Б</t>
  </si>
  <si>
    <t>Реконструкция  КЛ-0,4кВ п. Ветлужский ул. Юбилейная д. 7</t>
  </si>
  <si>
    <t>Реконструкция  КЛ-0,4кВ п. Ветлужский ул. Садовая д. 20</t>
  </si>
  <si>
    <t>Реконструкция  КЛ-0,4кВ г.Шарья ул. 50 лет Советской власти д. 27</t>
  </si>
  <si>
    <t>Реконструкция  КЛ-0,4кВ п. Ветлужский ул. Кв. Победы д. 3</t>
  </si>
  <si>
    <t>Реконструкция  КЛ-0,4кВ п. Ветлужский ул. Рабочая д. 47</t>
  </si>
  <si>
    <t>1.2.2.11.</t>
  </si>
  <si>
    <t>Реконструкция приобретенных воздушных линий</t>
  </si>
  <si>
    <t>Реконструкция приобретенных кабельных линий</t>
  </si>
  <si>
    <t>1.2.3.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</si>
  <si>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</si>
  <si>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 ТП-737 (г.Кострома, ул. Ленина, 95). Замена силового трансформатора.</t>
  </si>
  <si>
    <t>Модернизация ТП-385 (г.Кострома, ул.Костромская, д.110, лит.Л)</t>
  </si>
  <si>
    <t>1.2.1.3</t>
  </si>
  <si>
    <t>Модернизация ТП-459 (г.Кострома, ул. 2-я Волжская)</t>
  </si>
  <si>
    <t>Выполнение обусловлено пришедшим в неудовлетворительное состояние оборудование</t>
  </si>
  <si>
    <t>1.2.1.4</t>
  </si>
  <si>
    <t>1.2.1.5</t>
  </si>
  <si>
    <t>1.2.4.</t>
  </si>
  <si>
    <t>Модернизация, техническое перевооружение линий электропередач, всего, в том числе:</t>
  </si>
  <si>
    <t>1.2.4.1</t>
  </si>
  <si>
    <t>Модернизация КЛ-0,4 кВ от ТП-677 до ВРУ средней школы № 36 п. Новый, 3-а</t>
  </si>
  <si>
    <t>1.2.4.2</t>
  </si>
  <si>
    <t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</t>
  </si>
  <si>
    <t>1.2.4.3</t>
  </si>
  <si>
    <t>Модернизация линии электропередачи 0,4кВт пос. Гуляевка</t>
  </si>
  <si>
    <t>1.2.4.4</t>
  </si>
  <si>
    <t>Модернизация кабельной линии от  ВРУ ж/д № 15 до ВРУ ж/д № 15-а по ул. Профсоюзной</t>
  </si>
  <si>
    <t>1.2.4.5</t>
  </si>
  <si>
    <t>Модернизация кабельной линии от  ТП-134 до ВРУ ж/д № 15 по ул. Гагарина</t>
  </si>
  <si>
    <t>1.2.4.6</t>
  </si>
  <si>
    <t>Модернизация кабельной линии от ТП-134 до ВРУ ж/д № 2-в по ул. Гагарина, от ТП-134 до муфты, от муфты до ВРУ ж-д</t>
  </si>
  <si>
    <t>1.2.4.7</t>
  </si>
  <si>
    <t>Модернизация кабельной линии от ТП-134 до опоры ВЛ к ж/д № 11,13 по ул. Гагарина</t>
  </si>
  <si>
    <t>1.2.4.8</t>
  </si>
  <si>
    <t>Модернизация кабельной линии от ТП-134 до опоры ВЛ к ж/д № 17,19 по ул. Гагарина</t>
  </si>
  <si>
    <t>1.2.4.9</t>
  </si>
  <si>
    <t>Модернизация кабельной линии от ТП-410 до ВРУ ж/д № 13-а по ул. Профсоюзной</t>
  </si>
  <si>
    <t>1.2.4.10</t>
  </si>
  <si>
    <t>Модернизация кабельной линии от ТП-461 до ВРУ ж/д № 46 по ул. Профсоюзной</t>
  </si>
  <si>
    <t>1.2.4.11</t>
  </si>
  <si>
    <t>Модернизация кабельной линии от ТП410 до ВРУ жилого д.№ 13/2 по ул. Профсоюзной протяженностью 150 м.п.(0,4 кВ)</t>
  </si>
  <si>
    <t>1.3.</t>
  </si>
  <si>
    <t>Прочие инвестиционные проекты, всего, в том числе:</t>
  </si>
  <si>
    <t>1.3.1</t>
  </si>
  <si>
    <t>Приобретение трансформаторных подстанций</t>
  </si>
  <si>
    <t>1.3.2</t>
  </si>
  <si>
    <t>Приобретение воздушных линий</t>
  </si>
  <si>
    <t>1.3.3</t>
  </si>
  <si>
    <t>Приобретение кабельных линий</t>
  </si>
  <si>
    <t>1.3.4</t>
  </si>
  <si>
    <t>Чайка-сервис 27844s</t>
  </si>
  <si>
    <t>1.3.5</t>
  </si>
  <si>
    <t>Аппарат Ricoh Aficio Mp 201SPF A4 640Mб, 20 стр/мин дуплекс LAN, ARDF50 тонер.,высокая тумба</t>
  </si>
  <si>
    <t>1.3.6</t>
  </si>
  <si>
    <t>Приобретение тепловизора Fluke Tix 500 9Гц</t>
  </si>
  <si>
    <t>1.3.7</t>
  </si>
  <si>
    <t>Монтаж системы отпления - нежилое помещение № 2(комнаты №1-12),общ. пл-дь 499,3 кв.м  г. Кострома, ул. Галичская,100</t>
  </si>
  <si>
    <t>1.3.8</t>
  </si>
  <si>
    <t>Приобретение прочих объектов основных средств</t>
  </si>
  <si>
    <t>проверка</t>
  </si>
  <si>
    <t>Приложение  № 11</t>
  </si>
  <si>
    <t>Год раскрытия информации: 2018год</t>
  </si>
  <si>
    <t>ООО "Энергосервис"</t>
  </si>
  <si>
    <t xml:space="preserve">Раздел 2. Отчет об исполнении плана финансирования в разрезе источников финансирования </t>
  </si>
  <si>
    <t>Идентифика-тор инвестицион-ного проекта</t>
  </si>
  <si>
    <t>Отчетный квартал</t>
  </si>
  <si>
    <t>Общий плановый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</si>
  <si>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</si>
  <si>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</si>
  <si>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</si>
  <si>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</si>
  <si>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</si>
  <si>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</si>
  <si>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</si>
  <si>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</si>
  <si>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</si>
  <si>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</si>
  <si>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</si>
  <si>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</si>
  <si>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</si>
  <si>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1.2.1.</t>
  </si>
  <si>
    <t>1.2.3</t>
  </si>
  <si>
    <t>1.2.3.1</t>
  </si>
  <si>
    <t>1.2.3.2</t>
  </si>
  <si>
    <t>1.2.3.3</t>
  </si>
  <si>
    <t>1.2.3.4</t>
  </si>
  <si>
    <t>1.2.3.5</t>
  </si>
  <si>
    <t>1.2.4</t>
  </si>
  <si>
    <t>1.3.1.</t>
  </si>
  <si>
    <t>1.3.2.</t>
  </si>
  <si>
    <t>1.3.3.</t>
  </si>
  <si>
    <t>1.3.4.</t>
  </si>
  <si>
    <t>Приложение  № 12</t>
  </si>
  <si>
    <t>Раздел 3. Отчет об исполнении плана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</si>
  <si>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</si>
  <si>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 xml:space="preserve">Объем освоения капитальных вложений, млн рублей (без НДС) </t>
  </si>
  <si>
    <t xml:space="preserve">Остаток освоения капитальных вложений 
на  конец отчетного квартала,  
млн рублей 
(без НДС) </t>
  </si>
  <si>
    <t>Отклонение от плана освоения капитальных вложений</t>
  </si>
  <si>
    <t>млн рублей
 (без НДС)</t>
  </si>
  <si>
    <t xml:space="preserve">Факт </t>
  </si>
  <si>
    <t>в базисном уровне цен</t>
  </si>
  <si>
    <t>в прогнозных ценах соответствующих лет</t>
  </si>
  <si>
    <t>в базисном уровне цен, млн рублей</t>
  </si>
  <si>
    <t>нд</t>
  </si>
  <si>
    <t>Строительство КЛ-0,4 кВ от ТП-677 до ВРУ-0,4 кВ нестационарного торгового объекта (по адресу: г.Кострома, п.Новый, напротив д.3)</t>
  </si>
  <si>
    <t>1.2.2.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</si>
  <si>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</si>
  <si>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</si>
  <si>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</si>
  <si>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</si>
  <si>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</si>
  <si>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</si>
  <si>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</si>
  <si>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</si>
  <si>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</si>
  <si>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</si>
  <si>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</si>
  <si>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</si>
  <si>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Приложение  № 13</t>
  </si>
  <si>
    <t>Год раскрытия информации: 2018 год</t>
  </si>
  <si>
    <t>Идентификатор инвестицион-ного проекта</t>
  </si>
  <si>
    <t>Плановый объем финансирования, млн рублей</t>
  </si>
  <si>
    <t>Фактически профинансировано, млн рублей</t>
  </si>
  <si>
    <t>Отклонение фактического объема финансирования от планового, млн рублей</t>
  </si>
  <si>
    <t>Фактически освоено (закрыто актами выполненных работ), млн рублей</t>
  </si>
  <si>
    <t>ПИР</t>
  </si>
  <si>
    <t>СМР</t>
  </si>
  <si>
    <t>оборудование и материалы</t>
  </si>
  <si>
    <t>прочие</t>
  </si>
  <si>
    <t xml:space="preserve">ВЛИ-0,4кВ от КТП № 10 "Авиационная" до Ноура, г. Шарья, ул. Авиационная, тех.прис. </t>
  </si>
  <si>
    <t>Реконструкция линий электропередач,всего, в том числе:</t>
  </si>
  <si>
    <t>Приложение  № 14</t>
  </si>
  <si>
    <t>Раздел 6. Отчет о вводе основных средств</t>
  </si>
  <si>
    <t>Наименование инвестиционного проекта (группы инвестиционных проектов)</t>
  </si>
  <si>
    <t>Принятие основных средств и нематериальных активов к бухгалтерскому учету</t>
  </si>
  <si>
    <t>Причины неисполнения плана</t>
  </si>
  <si>
    <t>Отклонение от плана ввода основных средств</t>
  </si>
  <si>
    <t xml:space="preserve">3 квартал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</si>
  <si>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</si>
  <si>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</si>
  <si>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</si>
  <si>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</si>
  <si>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</si>
  <si>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</si>
  <si>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</si>
  <si>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</si>
  <si>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Приложение  № 15</t>
  </si>
  <si>
    <t>Раздел 4. Отчет о постановке объектов электросетевого хозяйства под напряжение</t>
  </si>
  <si>
    <t xml:space="preserve">Всего </t>
  </si>
  <si>
    <t>2 квартвл</t>
  </si>
  <si>
    <t>Приложение  № 16</t>
  </si>
  <si>
    <t>Раздел 5. Отчет о вводе объектов (мощностей) в эксплуатацию</t>
  </si>
  <si>
    <t>Ввод мощностей в эксплуатацию</t>
  </si>
  <si>
    <t>км ВЛ
 1-цеп</t>
  </si>
  <si>
    <t>км ВЛ
 2-цеп</t>
  </si>
  <si>
    <t>км КЛ</t>
  </si>
  <si>
    <t>Приложение  № 17</t>
  </si>
  <si>
    <t xml:space="preserve">Раздел 7. Отчет о выводе мощностей из эксплуатации </t>
  </si>
  <si>
    <t>Диспетчерское наименование</t>
  </si>
  <si>
    <t>Вывод мощностей из эксплуатации</t>
  </si>
  <si>
    <t>Раздел 4. Отчет об исполнении основных этапов работ по реализации инвестиционной программы 1 квартал</t>
  </si>
  <si>
    <t>Кабельная линия электропередач КЛ-0,4кВ п. Ветлужский ул. Рабочая д. 51</t>
  </si>
  <si>
    <t>Кабельная линия электропередач КЛ-0,4кВ п. Ветлужский ул. Садовая д. 12. Кор. 2</t>
  </si>
  <si>
    <t>Отчет за 1 квартал 2018 года</t>
  </si>
  <si>
    <t>по состоянию на 11.05.2018</t>
  </si>
  <si>
    <t>-</t>
  </si>
  <si>
    <t xml:space="preserve">Остаток финансирования капитальных вложений 
на  01.01.2019 в прогнозных ценах соответствующих лет,  млн рублей (с НДС) </t>
  </si>
  <si>
    <t xml:space="preserve">Фактический объем финансирования на  01.01.2018 г., млн рублей 
(с НДС) </t>
  </si>
  <si>
    <t xml:space="preserve">Остаток финансирования капитальных вложений 
на  01.01.2018 года в прогнозных ценах соответствующих лет,  млн рублей (с НДС) </t>
  </si>
  <si>
    <t xml:space="preserve">Выполнение обусловлено производственной необходимостью </t>
  </si>
  <si>
    <t>выполнение запланировано на 3-4 квартал</t>
  </si>
  <si>
    <t>выполнение запланировано на 2-3-4 квартал</t>
  </si>
  <si>
    <t>выполнение запланировано на 2 квартал</t>
  </si>
  <si>
    <t xml:space="preserve">Фактический объем освоения капитальных вложений на  01.01.2018 г., млн рублей 
(без НДС) </t>
  </si>
  <si>
    <t xml:space="preserve">Остаток освоения капитальных вложений 
на  01.01.2018 г. года,  
млн рублей 
(без НДС)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</si>
</sst>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"/>
    <numFmt numFmtId="174" formatCode="#,##0.00,"/>
    <numFmt numFmtId="175" formatCode="0.000"/>
    <numFmt numFmtId="176" formatCode="0.000%"/>
    <numFmt numFmtId="177" formatCode="mm/yy"/>
    <numFmt numFmtId="178" formatCode="0.0000"/>
    <numFmt numFmtId="179" formatCode="#,##0.00000"/>
    <numFmt numFmtId="180" formatCode="0.000000"/>
    <numFmt numFmtId="181" formatCode="#,##0.0000"/>
    <numFmt numFmtId="182" formatCode="#,##0.000000"/>
    <numFmt numFmtId="183" formatCode="0.00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3"/>
      <name val="Arial Cyr"/>
      <family val="2"/>
    </font>
    <font>
      <sz val="9"/>
      <name val="Arial"/>
      <family val="2"/>
    </font>
    <font>
      <sz val="12"/>
      <name val="Arial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color indexed="8"/>
      <name val="Calibri Light"/>
      <family val="2"/>
    </font>
    <font>
      <sz val="12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>
      <alignment/>
      <protection/>
    </xf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4" fillId="5" borderId="1" applyNumberFormat="0" applyAlignment="0" applyProtection="0"/>
    <xf numFmtId="0" fontId="5" fillId="13" borderId="2" applyNumberFormat="0" applyAlignment="0" applyProtection="0"/>
    <xf numFmtId="0" fontId="6" fillId="13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0" fillId="6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75" applyNumberFormat="1" applyFont="1" applyAlignment="1">
      <alignment horizontal="center" vertical="center"/>
      <protection/>
    </xf>
    <xf numFmtId="0" fontId="3" fillId="0" borderId="0" xfId="75" applyNumberFormat="1" applyFont="1" applyAlignment="1">
      <alignment horizontal="left" vertical="center" wrapText="1"/>
      <protection/>
    </xf>
    <xf numFmtId="0" fontId="3" fillId="0" borderId="0" xfId="75" applyNumberFormat="1" applyFont="1" applyAlignment="1">
      <alignment horizontal="right" vertical="center"/>
      <protection/>
    </xf>
    <xf numFmtId="0" fontId="3" fillId="0" borderId="0" xfId="75" applyFont="1" applyAlignment="1">
      <alignment horizontal="right" vertical="center"/>
      <protection/>
    </xf>
    <xf numFmtId="0" fontId="3" fillId="0" borderId="0" xfId="75" applyFont="1" applyAlignment="1">
      <alignment horizontal="center" vertical="center"/>
      <protection/>
    </xf>
    <xf numFmtId="9" fontId="3" fillId="0" borderId="0" xfId="75" applyNumberFormat="1" applyFont="1" applyAlignment="1">
      <alignment horizontal="center" vertical="center"/>
      <protection/>
    </xf>
    <xf numFmtId="0" fontId="3" fillId="0" borderId="0" xfId="75" applyFont="1">
      <alignment/>
      <protection/>
    </xf>
    <xf numFmtId="0" fontId="21" fillId="0" borderId="0" xfId="51" applyFont="1" applyFill="1" applyAlignment="1">
      <alignment horizontal="center" vertical="center"/>
      <protection/>
    </xf>
    <xf numFmtId="0" fontId="22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horizontal="center"/>
      <protection/>
    </xf>
    <xf numFmtId="0" fontId="22" fillId="0" borderId="0" xfId="75" applyFont="1" applyAlignment="1">
      <alignment horizontal="right" vertical="center"/>
      <protection/>
    </xf>
    <xf numFmtId="0" fontId="23" fillId="0" borderId="0" xfId="75" applyNumberFormat="1" applyFont="1" applyFill="1" applyAlignment="1">
      <alignment horizontal="center" vertical="center" wrapText="1"/>
      <protection/>
    </xf>
    <xf numFmtId="0" fontId="23" fillId="0" borderId="0" xfId="75" applyNumberFormat="1" applyFont="1" applyFill="1" applyAlignment="1">
      <alignment horizontal="left" vertical="center" wrapText="1"/>
      <protection/>
    </xf>
    <xf numFmtId="0" fontId="23" fillId="0" borderId="0" xfId="75" applyFont="1" applyFill="1" applyAlignment="1">
      <alignment horizontal="right" vertical="center" wrapText="1"/>
      <protection/>
    </xf>
    <xf numFmtId="0" fontId="23" fillId="0" borderId="0" xfId="75" applyFont="1" applyFill="1" applyAlignment="1">
      <alignment horizontal="center" vertical="center" wrapText="1"/>
      <protection/>
    </xf>
    <xf numFmtId="0" fontId="25" fillId="0" borderId="0" xfId="79" applyNumberFormat="1" applyFont="1" applyAlignment="1">
      <alignment horizontal="center" vertical="center"/>
      <protection/>
    </xf>
    <xf numFmtId="0" fontId="26" fillId="0" borderId="0" xfId="75" applyFont="1" applyFill="1" applyAlignment="1">
      <alignment horizontal="left" vertical="center" wrapText="1"/>
      <protection/>
    </xf>
    <xf numFmtId="0" fontId="25" fillId="0" borderId="0" xfId="79" applyFont="1" applyAlignment="1">
      <alignment horizontal="right" vertical="center"/>
      <protection/>
    </xf>
    <xf numFmtId="0" fontId="25" fillId="0" borderId="0" xfId="79" applyFont="1" applyAlignment="1">
      <alignment horizontal="center" vertical="center"/>
      <protection/>
    </xf>
    <xf numFmtId="172" fontId="3" fillId="0" borderId="0" xfId="75" applyNumberFormat="1" applyFont="1" applyAlignment="1">
      <alignment horizontal="right" vertical="center"/>
      <protection/>
    </xf>
    <xf numFmtId="0" fontId="28" fillId="0" borderId="0" xfId="75" applyNumberFormat="1" applyFont="1" applyFill="1" applyAlignment="1">
      <alignment horizontal="center" vertical="center"/>
      <protection/>
    </xf>
    <xf numFmtId="0" fontId="3" fillId="0" borderId="0" xfId="75" applyNumberFormat="1" applyFont="1" applyFill="1" applyAlignment="1">
      <alignment horizontal="left" vertical="center" wrapText="1"/>
      <protection/>
    </xf>
    <xf numFmtId="0" fontId="3" fillId="0" borderId="0" xfId="75" applyNumberFormat="1" applyFont="1" applyFill="1" applyAlignment="1">
      <alignment horizontal="center" vertical="center"/>
      <protection/>
    </xf>
    <xf numFmtId="0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right" vertical="center"/>
      <protection/>
    </xf>
    <xf numFmtId="173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center" vertical="center"/>
      <protection/>
    </xf>
    <xf numFmtId="9" fontId="3" fillId="0" borderId="0" xfId="75" applyNumberFormat="1" applyFont="1" applyFill="1" applyAlignment="1">
      <alignment horizontal="center" vertical="center"/>
      <protection/>
    </xf>
    <xf numFmtId="0" fontId="28" fillId="0" borderId="10" xfId="75" applyNumberFormat="1" applyFont="1" applyFill="1" applyBorder="1" applyAlignment="1">
      <alignment horizontal="center" vertical="center" wrapText="1"/>
      <protection/>
    </xf>
    <xf numFmtId="0" fontId="28" fillId="0" borderId="10" xfId="75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textRotation="90" wrapText="1"/>
      <protection/>
    </xf>
    <xf numFmtId="0" fontId="29" fillId="0" borderId="10" xfId="74" applyFont="1" applyFill="1" applyBorder="1" applyAlignment="1">
      <alignment horizontal="center" vertical="center" wrapText="1"/>
      <protection/>
    </xf>
    <xf numFmtId="0" fontId="30" fillId="0" borderId="10" xfId="74" applyFont="1" applyFill="1" applyBorder="1" applyAlignment="1">
      <alignment horizontal="left" vertical="center" wrapText="1"/>
      <protection/>
    </xf>
    <xf numFmtId="174" fontId="31" fillId="0" borderId="10" xfId="72" applyNumberFormat="1" applyFont="1" applyFill="1" applyBorder="1" applyAlignment="1">
      <alignment horizontal="center" vertical="center"/>
      <protection/>
    </xf>
    <xf numFmtId="173" fontId="32" fillId="0" borderId="10" xfId="75" applyNumberFormat="1" applyFont="1" applyFill="1" applyBorder="1" applyAlignment="1">
      <alignment horizontal="center" vertical="center" wrapText="1"/>
      <protection/>
    </xf>
    <xf numFmtId="10" fontId="32" fillId="0" borderId="10" xfId="75" applyNumberFormat="1" applyFont="1" applyFill="1" applyBorder="1" applyAlignment="1">
      <alignment horizontal="center" vertical="center" wrapText="1"/>
      <protection/>
    </xf>
    <xf numFmtId="175" fontId="3" fillId="0" borderId="0" xfId="75" applyNumberFormat="1" applyFont="1" applyFill="1">
      <alignment/>
      <protection/>
    </xf>
    <xf numFmtId="173" fontId="3" fillId="0" borderId="0" xfId="75" applyNumberFormat="1" applyFont="1" applyFill="1">
      <alignment/>
      <protection/>
    </xf>
    <xf numFmtId="0" fontId="3" fillId="0" borderId="0" xfId="75" applyFont="1" applyFill="1">
      <alignment/>
      <protection/>
    </xf>
    <xf numFmtId="173" fontId="31" fillId="0" borderId="10" xfId="75" applyNumberFormat="1" applyFont="1" applyBorder="1" applyAlignment="1">
      <alignment horizontal="center" vertical="center"/>
      <protection/>
    </xf>
    <xf numFmtId="173" fontId="3" fillId="0" borderId="0" xfId="75" applyNumberFormat="1" applyFont="1">
      <alignment/>
      <protection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0" fontId="33" fillId="0" borderId="10" xfId="74" applyFont="1" applyFill="1" applyBorder="1" applyAlignment="1">
      <alignment horizontal="left" vertical="center" wrapText="1"/>
      <protection/>
    </xf>
    <xf numFmtId="173" fontId="31" fillId="0" borderId="10" xfId="75" applyNumberFormat="1" applyFont="1" applyFill="1" applyBorder="1" applyAlignment="1">
      <alignment horizontal="center" vertical="center"/>
      <protection/>
    </xf>
    <xf numFmtId="49" fontId="24" fillId="0" borderId="10" xfId="74" applyNumberFormat="1" applyFont="1" applyFill="1" applyBorder="1" applyAlignment="1">
      <alignment horizontal="center" vertical="center" wrapText="1"/>
      <protection/>
    </xf>
    <xf numFmtId="0" fontId="32" fillId="0" borderId="10" xfId="75" applyNumberFormat="1" applyFont="1" applyFill="1" applyBorder="1" applyAlignment="1">
      <alignment horizontal="center" vertical="center" wrapText="1"/>
      <protection/>
    </xf>
    <xf numFmtId="176" fontId="28" fillId="0" borderId="0" xfId="75" applyNumberFormat="1" applyFont="1" applyFill="1">
      <alignment/>
      <protection/>
    </xf>
    <xf numFmtId="0" fontId="28" fillId="0" borderId="0" xfId="75" applyFont="1" applyFill="1">
      <alignment/>
      <protection/>
    </xf>
    <xf numFmtId="173" fontId="28" fillId="0" borderId="0" xfId="75" applyNumberFormat="1" applyFont="1" applyFill="1">
      <alignment/>
      <protection/>
    </xf>
    <xf numFmtId="177" fontId="29" fillId="0" borderId="10" xfId="74" applyNumberFormat="1" applyFont="1" applyFill="1" applyBorder="1" applyAlignment="1">
      <alignment horizontal="center" vertical="center" wrapText="1"/>
      <protection/>
    </xf>
    <xf numFmtId="0" fontId="31" fillId="0" borderId="10" xfId="74" applyFont="1" applyFill="1" applyBorder="1" applyAlignment="1">
      <alignment horizontal="left" vertical="center" wrapText="1"/>
      <protection/>
    </xf>
    <xf numFmtId="173" fontId="32" fillId="0" borderId="10" xfId="75" applyNumberFormat="1" applyFont="1" applyBorder="1" applyAlignment="1">
      <alignment horizontal="center" vertical="center"/>
      <protection/>
    </xf>
    <xf numFmtId="4" fontId="31" fillId="0" borderId="11" xfId="75" applyNumberFormat="1" applyFont="1" applyFill="1" applyBorder="1" applyAlignment="1">
      <alignment horizontal="center" vertical="center"/>
      <protection/>
    </xf>
    <xf numFmtId="0" fontId="24" fillId="0" borderId="10" xfId="74" applyFont="1" applyFill="1" applyBorder="1" applyAlignment="1">
      <alignment horizontal="center" vertical="center" wrapText="1"/>
      <protection/>
    </xf>
    <xf numFmtId="173" fontId="28" fillId="0" borderId="0" xfId="75" applyNumberFormat="1" applyFont="1">
      <alignment/>
      <protection/>
    </xf>
    <xf numFmtId="0" fontId="28" fillId="0" borderId="0" xfId="75" applyFont="1">
      <alignment/>
      <protection/>
    </xf>
    <xf numFmtId="49" fontId="29" fillId="0" borderId="11" xfId="74" applyNumberFormat="1" applyFont="1" applyFill="1" applyBorder="1" applyAlignment="1">
      <alignment horizontal="center" vertical="center" wrapText="1"/>
      <protection/>
    </xf>
    <xf numFmtId="0" fontId="33" fillId="0" borderId="11" xfId="74" applyFont="1" applyFill="1" applyBorder="1" applyAlignment="1">
      <alignment horizontal="left" vertical="center" wrapText="1"/>
      <protection/>
    </xf>
    <xf numFmtId="174" fontId="31" fillId="0" borderId="11" xfId="72" applyNumberFormat="1" applyFont="1" applyFill="1" applyBorder="1" applyAlignment="1">
      <alignment horizontal="center" vertical="center"/>
      <protection/>
    </xf>
    <xf numFmtId="173" fontId="31" fillId="0" borderId="11" xfId="75" applyNumberFormat="1" applyFont="1" applyBorder="1" applyAlignment="1">
      <alignment horizontal="center" vertical="center"/>
      <protection/>
    </xf>
    <xf numFmtId="173" fontId="31" fillId="0" borderId="11" xfId="75" applyNumberFormat="1" applyFont="1" applyFill="1" applyBorder="1" applyAlignment="1">
      <alignment horizontal="center" vertical="center"/>
      <protection/>
    </xf>
    <xf numFmtId="0" fontId="31" fillId="0" borderId="10" xfId="75" applyNumberFormat="1" applyFont="1" applyBorder="1" applyAlignment="1">
      <alignment horizontal="left" vertical="center" wrapText="1"/>
      <protection/>
    </xf>
    <xf numFmtId="0" fontId="31" fillId="0" borderId="10" xfId="75" applyNumberFormat="1" applyFont="1" applyBorder="1" applyAlignment="1">
      <alignment horizontal="center" vertical="center"/>
      <protection/>
    </xf>
    <xf numFmtId="0" fontId="31" fillId="0" borderId="10" xfId="75" applyFont="1" applyBorder="1" applyAlignment="1">
      <alignment horizontal="right" vertical="center"/>
      <protection/>
    </xf>
    <xf numFmtId="175" fontId="3" fillId="0" borderId="0" xfId="75" applyNumberFormat="1" applyFont="1" applyAlignment="1">
      <alignment horizontal="center" vertical="center"/>
      <protection/>
    </xf>
    <xf numFmtId="175" fontId="3" fillId="0" borderId="0" xfId="75" applyNumberFormat="1" applyFont="1" applyAlignment="1">
      <alignment horizontal="right" vertical="center"/>
      <protection/>
    </xf>
    <xf numFmtId="175" fontId="34" fillId="0" borderId="0" xfId="75" applyNumberFormat="1" applyFont="1" applyAlignment="1">
      <alignment horizontal="right" vertical="center"/>
      <protection/>
    </xf>
    <xf numFmtId="178" fontId="3" fillId="0" borderId="0" xfId="75" applyNumberFormat="1" applyFont="1" applyAlignment="1">
      <alignment horizontal="center" vertical="center"/>
      <protection/>
    </xf>
    <xf numFmtId="4" fontId="3" fillId="0" borderId="0" xfId="75" applyNumberFormat="1" applyFont="1" applyAlignment="1">
      <alignment horizontal="right" vertical="center"/>
      <protection/>
    </xf>
    <xf numFmtId="179" fontId="3" fillId="0" borderId="0" xfId="75" applyNumberFormat="1" applyFont="1" applyAlignment="1">
      <alignment horizontal="right" vertical="center"/>
      <protection/>
    </xf>
    <xf numFmtId="180" fontId="3" fillId="0" borderId="0" xfId="75" applyNumberFormat="1" applyFont="1" applyAlignment="1">
      <alignment horizontal="right" vertical="center"/>
      <protection/>
    </xf>
    <xf numFmtId="173" fontId="3" fillId="0" borderId="0" xfId="75" applyNumberFormat="1" applyFont="1" applyAlignment="1">
      <alignment horizontal="right" vertical="center"/>
      <protection/>
    </xf>
    <xf numFmtId="0" fontId="21" fillId="0" borderId="0" xfId="51" applyFont="1" applyFill="1">
      <alignment/>
      <protection/>
    </xf>
    <xf numFmtId="0" fontId="25" fillId="0" borderId="0" xfId="79" applyNumberFormat="1" applyFont="1" applyAlignment="1">
      <alignment horizontal="left" vertical="center" wrapText="1"/>
      <protection/>
    </xf>
    <xf numFmtId="0" fontId="28" fillId="0" borderId="10" xfId="75" applyFont="1" applyFill="1" applyBorder="1" applyAlignment="1">
      <alignment horizontal="center" vertical="center" textRotation="90" wrapText="1"/>
      <protection/>
    </xf>
    <xf numFmtId="0" fontId="33" fillId="0" borderId="10" xfId="74" applyFont="1" applyFill="1" applyBorder="1" applyAlignment="1">
      <alignment horizontal="center" vertical="center" wrapText="1"/>
      <protection/>
    </xf>
    <xf numFmtId="49" fontId="33" fillId="0" borderId="10" xfId="74" applyNumberFormat="1" applyFont="1" applyFill="1" applyBorder="1" applyAlignment="1">
      <alignment horizontal="center" vertical="center" wrapText="1"/>
      <protection/>
    </xf>
    <xf numFmtId="173" fontId="31" fillId="0" borderId="12" xfId="75" applyNumberFormat="1" applyFont="1" applyBorder="1" applyAlignment="1">
      <alignment horizontal="center" vertical="center"/>
      <protection/>
    </xf>
    <xf numFmtId="0" fontId="3" fillId="0" borderId="0" xfId="75" applyFont="1" applyBorder="1">
      <alignment/>
      <protection/>
    </xf>
    <xf numFmtId="0" fontId="31" fillId="0" borderId="10" xfId="80" applyFont="1" applyFill="1" applyBorder="1" applyAlignment="1">
      <alignment wrapText="1"/>
      <protection/>
    </xf>
    <xf numFmtId="49" fontId="30" fillId="0" borderId="10" xfId="74" applyNumberFormat="1" applyFont="1" applyFill="1" applyBorder="1" applyAlignment="1">
      <alignment horizontal="center" vertical="center" wrapText="1"/>
      <protection/>
    </xf>
    <xf numFmtId="0" fontId="30" fillId="0" borderId="13" xfId="74" applyFont="1" applyFill="1" applyBorder="1" applyAlignment="1">
      <alignment horizontal="left" vertical="center" wrapText="1"/>
      <protection/>
    </xf>
    <xf numFmtId="0" fontId="31" fillId="0" borderId="13" xfId="75" applyNumberFormat="1" applyFont="1" applyBorder="1" applyAlignment="1">
      <alignment horizontal="center" vertical="center"/>
      <protection/>
    </xf>
    <xf numFmtId="173" fontId="32" fillId="0" borderId="13" xfId="75" applyNumberFormat="1" applyFont="1" applyBorder="1" applyAlignment="1">
      <alignment horizontal="center" vertical="center"/>
      <protection/>
    </xf>
    <xf numFmtId="177" fontId="30" fillId="0" borderId="10" xfId="74" applyNumberFormat="1" applyFont="1" applyFill="1" applyBorder="1" applyAlignment="1">
      <alignment horizontal="center" vertical="center" wrapText="1"/>
      <protection/>
    </xf>
    <xf numFmtId="177" fontId="33" fillId="0" borderId="10" xfId="74" applyNumberFormat="1" applyFont="1" applyFill="1" applyBorder="1" applyAlignment="1">
      <alignment horizontal="center" vertical="center" wrapText="1"/>
      <protection/>
    </xf>
    <xf numFmtId="173" fontId="31" fillId="0" borderId="13" xfId="75" applyNumberFormat="1" applyFont="1" applyFill="1" applyBorder="1" applyAlignment="1">
      <alignment horizontal="center" vertical="center"/>
      <protection/>
    </xf>
    <xf numFmtId="0" fontId="31" fillId="0" borderId="10" xfId="75" applyNumberFormat="1" applyFont="1" applyFill="1" applyBorder="1" applyAlignment="1">
      <alignment horizontal="center" vertical="center"/>
      <protection/>
    </xf>
    <xf numFmtId="0" fontId="31" fillId="0" borderId="13" xfId="75" applyNumberFormat="1" applyFont="1" applyFill="1" applyBorder="1" applyAlignment="1">
      <alignment horizontal="center" vertical="center"/>
      <protection/>
    </xf>
    <xf numFmtId="0" fontId="30" fillId="0" borderId="10" xfId="74" applyFont="1" applyFill="1" applyBorder="1" applyAlignment="1">
      <alignment horizontal="center" vertical="center" wrapText="1"/>
      <protection/>
    </xf>
    <xf numFmtId="0" fontId="30" fillId="0" borderId="14" xfId="74" applyFont="1" applyFill="1" applyBorder="1" applyAlignment="1">
      <alignment horizontal="left" vertical="center" wrapText="1"/>
      <protection/>
    </xf>
    <xf numFmtId="173" fontId="32" fillId="0" borderId="15" xfId="75" applyNumberFormat="1" applyFont="1" applyBorder="1" applyAlignment="1">
      <alignment horizontal="center" vertical="center"/>
      <protection/>
    </xf>
    <xf numFmtId="173" fontId="32" fillId="0" borderId="14" xfId="75" applyNumberFormat="1" applyFont="1" applyBorder="1" applyAlignment="1">
      <alignment horizontal="center" vertical="center"/>
      <protection/>
    </xf>
    <xf numFmtId="173" fontId="32" fillId="0" borderId="16" xfId="75" applyNumberFormat="1" applyFont="1" applyBorder="1" applyAlignment="1">
      <alignment horizontal="center" vertical="center"/>
      <protection/>
    </xf>
    <xf numFmtId="0" fontId="33" fillId="0" borderId="12" xfId="74" applyFont="1" applyFill="1" applyBorder="1" applyAlignment="1">
      <alignment horizontal="left" vertical="center" wrapText="1"/>
      <protection/>
    </xf>
    <xf numFmtId="173" fontId="36" fillId="0" borderId="12" xfId="0" applyNumberFormat="1" applyFont="1" applyFill="1" applyBorder="1" applyAlignment="1">
      <alignment horizontal="center" vertical="center"/>
    </xf>
    <xf numFmtId="0" fontId="33" fillId="0" borderId="17" xfId="74" applyFont="1" applyFill="1" applyBorder="1" applyAlignment="1">
      <alignment horizontal="left" vertical="center" wrapText="1"/>
      <protection/>
    </xf>
    <xf numFmtId="0" fontId="33" fillId="0" borderId="12" xfId="74" applyFont="1" applyFill="1" applyBorder="1" applyAlignment="1">
      <alignment horizontal="center" vertical="center" wrapText="1"/>
      <protection/>
    </xf>
    <xf numFmtId="0" fontId="31" fillId="0" borderId="10" xfId="75" applyNumberFormat="1" applyFont="1" applyFill="1" applyBorder="1" applyAlignment="1">
      <alignment horizontal="left" vertical="center" wrapText="1"/>
      <protection/>
    </xf>
    <xf numFmtId="0" fontId="28" fillId="0" borderId="0" xfId="75" applyFont="1" applyAlignment="1">
      <alignment horizontal="right" vertical="center"/>
      <protection/>
    </xf>
    <xf numFmtId="2" fontId="3" fillId="0" borderId="0" xfId="75" applyNumberFormat="1" applyFont="1" applyAlignment="1">
      <alignment horizontal="right" vertical="center"/>
      <protection/>
    </xf>
    <xf numFmtId="1" fontId="3" fillId="0" borderId="0" xfId="75" applyNumberFormat="1" applyFont="1">
      <alignment/>
      <protection/>
    </xf>
    <xf numFmtId="0" fontId="25" fillId="0" borderId="0" xfId="79" applyFont="1" applyAlignment="1">
      <alignment vertical="center"/>
      <protection/>
    </xf>
    <xf numFmtId="0" fontId="28" fillId="0" borderId="0" xfId="75" applyFont="1" applyFill="1" applyAlignment="1">
      <alignment/>
      <protection/>
    </xf>
    <xf numFmtId="0" fontId="3" fillId="0" borderId="10" xfId="75" applyFont="1" applyFill="1" applyBorder="1" applyAlignment="1">
      <alignment horizontal="center" vertical="center" textRotation="90" wrapText="1"/>
      <protection/>
    </xf>
    <xf numFmtId="9" fontId="3" fillId="0" borderId="10" xfId="75" applyNumberFormat="1" applyFont="1" applyFill="1" applyBorder="1" applyAlignment="1">
      <alignment horizontal="center" vertical="center" textRotation="90" wrapText="1"/>
      <protection/>
    </xf>
    <xf numFmtId="4" fontId="3" fillId="0" borderId="0" xfId="75" applyNumberFormat="1" applyFont="1">
      <alignment/>
      <protection/>
    </xf>
    <xf numFmtId="4" fontId="32" fillId="0" borderId="10" xfId="75" applyNumberFormat="1" applyFont="1" applyFill="1" applyBorder="1" applyAlignment="1">
      <alignment horizontal="center" vertical="center" wrapText="1"/>
      <protection/>
    </xf>
    <xf numFmtId="4" fontId="31" fillId="0" borderId="10" xfId="75" applyNumberFormat="1" applyFont="1" applyFill="1" applyBorder="1" applyAlignment="1">
      <alignment horizontal="center" vertical="center" wrapText="1"/>
      <protection/>
    </xf>
    <xf numFmtId="4" fontId="31" fillId="0" borderId="10" xfId="75" applyNumberFormat="1" applyFont="1" applyFill="1" applyBorder="1" applyAlignment="1">
      <alignment horizontal="center" vertical="center"/>
      <protection/>
    </xf>
    <xf numFmtId="4" fontId="32" fillId="0" borderId="10" xfId="75" applyNumberFormat="1" applyFont="1" applyFill="1" applyBorder="1" applyAlignment="1">
      <alignment horizontal="center" vertical="center"/>
      <protection/>
    </xf>
    <xf numFmtId="16" fontId="29" fillId="0" borderId="10" xfId="74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/>
      <protection/>
    </xf>
    <xf numFmtId="177" fontId="24" fillId="0" borderId="10" xfId="74" applyNumberFormat="1" applyFont="1" applyFill="1" applyBorder="1" applyAlignment="1">
      <alignment horizontal="center" vertical="center" wrapText="1"/>
      <protection/>
    </xf>
    <xf numFmtId="173" fontId="3" fillId="7" borderId="10" xfId="75" applyNumberFormat="1" applyFont="1" applyFill="1" applyBorder="1" applyAlignment="1">
      <alignment horizontal="center" vertical="center"/>
      <protection/>
    </xf>
    <xf numFmtId="4" fontId="32" fillId="0" borderId="11" xfId="75" applyNumberFormat="1" applyFont="1" applyFill="1" applyBorder="1" applyAlignment="1">
      <alignment horizontal="center" vertical="center"/>
      <protection/>
    </xf>
    <xf numFmtId="0" fontId="31" fillId="0" borderId="12" xfId="74" applyFont="1" applyFill="1" applyBorder="1" applyAlignment="1">
      <alignment horizontal="left" vertical="center" wrapText="1"/>
      <protection/>
    </xf>
    <xf numFmtId="0" fontId="31" fillId="0" borderId="11" xfId="75" applyNumberFormat="1" applyFont="1" applyFill="1" applyBorder="1" applyAlignment="1">
      <alignment horizontal="center" vertical="center"/>
      <protection/>
    </xf>
    <xf numFmtId="4" fontId="31" fillId="0" borderId="17" xfId="75" applyNumberFormat="1" applyFont="1" applyFill="1" applyBorder="1" applyAlignment="1">
      <alignment horizontal="center" vertical="center"/>
      <protection/>
    </xf>
    <xf numFmtId="4" fontId="31" fillId="0" borderId="0" xfId="75" applyNumberFormat="1" applyFont="1" applyFill="1" applyBorder="1" applyAlignment="1">
      <alignment horizontal="center" vertical="center"/>
      <protection/>
    </xf>
    <xf numFmtId="4" fontId="31" fillId="0" borderId="12" xfId="75" applyNumberFormat="1" applyFont="1" applyFill="1" applyBorder="1" applyAlignment="1">
      <alignment horizontal="center" vertical="center"/>
      <protection/>
    </xf>
    <xf numFmtId="0" fontId="24" fillId="0" borderId="13" xfId="74" applyFont="1" applyFill="1" applyBorder="1" applyAlignment="1">
      <alignment horizontal="center" vertical="center" wrapText="1"/>
      <protection/>
    </xf>
    <xf numFmtId="4" fontId="31" fillId="0" borderId="13" xfId="75" applyNumberFormat="1" applyFont="1" applyFill="1" applyBorder="1" applyAlignment="1">
      <alignment horizontal="center" vertical="center"/>
      <protection/>
    </xf>
    <xf numFmtId="4" fontId="31" fillId="0" borderId="15" xfId="75" applyNumberFormat="1" applyFont="1" applyFill="1" applyBorder="1" applyAlignment="1">
      <alignment horizontal="center" vertical="center"/>
      <protection/>
    </xf>
    <xf numFmtId="4" fontId="3" fillId="0" borderId="0" xfId="75" applyNumberFormat="1" applyFont="1" applyFill="1" applyBorder="1" applyAlignment="1">
      <alignment horizontal="center" vertical="center"/>
      <protection/>
    </xf>
    <xf numFmtId="179" fontId="3" fillId="0" borderId="0" xfId="75" applyNumberFormat="1" applyFont="1" applyAlignment="1">
      <alignment horizontal="center" vertical="center"/>
      <protection/>
    </xf>
    <xf numFmtId="4" fontId="3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vertical="center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28" fillId="0" borderId="10" xfId="75" applyNumberFormat="1" applyFont="1" applyBorder="1" applyAlignment="1">
      <alignment horizontal="center" vertical="center" wrapText="1"/>
      <protection/>
    </xf>
    <xf numFmtId="0" fontId="28" fillId="0" borderId="11" xfId="75" applyNumberFormat="1" applyFont="1" applyBorder="1" applyAlignment="1">
      <alignment horizontal="center" vertical="center"/>
      <protection/>
    </xf>
    <xf numFmtId="0" fontId="28" fillId="0" borderId="11" xfId="75" applyFont="1" applyBorder="1" applyAlignment="1">
      <alignment horizontal="center" vertical="center"/>
      <protection/>
    </xf>
    <xf numFmtId="0" fontId="24" fillId="0" borderId="12" xfId="74" applyFont="1" applyFill="1" applyBorder="1" applyAlignment="1">
      <alignment horizontal="left" vertical="center" wrapText="1"/>
      <protection/>
    </xf>
    <xf numFmtId="174" fontId="22" fillId="0" borderId="10" xfId="72" applyNumberFormat="1" applyFont="1" applyFill="1" applyBorder="1" applyAlignment="1">
      <alignment horizontal="center" vertical="center"/>
      <protection/>
    </xf>
    <xf numFmtId="173" fontId="28" fillId="0" borderId="10" xfId="75" applyNumberFormat="1" applyFont="1" applyFill="1" applyBorder="1" applyAlignment="1">
      <alignment horizontal="center" vertical="center" wrapText="1"/>
      <protection/>
    </xf>
    <xf numFmtId="0" fontId="24" fillId="0" borderId="10" xfId="74" applyFont="1" applyFill="1" applyBorder="1" applyAlignment="1">
      <alignment horizontal="left" vertical="center" wrapText="1"/>
      <protection/>
    </xf>
    <xf numFmtId="174" fontId="22" fillId="7" borderId="10" xfId="72" applyNumberFormat="1" applyFont="1" applyFill="1" applyBorder="1" applyAlignment="1">
      <alignment horizontal="center" vertical="center"/>
      <protection/>
    </xf>
    <xf numFmtId="2" fontId="28" fillId="7" borderId="10" xfId="75" applyNumberFormat="1" applyFont="1" applyFill="1" applyBorder="1" applyAlignment="1">
      <alignment horizontal="center" vertical="center"/>
      <protection/>
    </xf>
    <xf numFmtId="0" fontId="3" fillId="7" borderId="0" xfId="75" applyFont="1" applyFill="1" applyAlignment="1">
      <alignment vertical="center"/>
      <protection/>
    </xf>
    <xf numFmtId="0" fontId="29" fillId="0" borderId="10" xfId="74" applyFont="1" applyFill="1" applyBorder="1" applyAlignment="1">
      <alignment horizontal="left" vertical="center" wrapText="1"/>
      <protection/>
    </xf>
    <xf numFmtId="2" fontId="3" fillId="0" borderId="10" xfId="75" applyNumberFormat="1" applyFont="1" applyBorder="1" applyAlignment="1">
      <alignment horizontal="center" vertical="center"/>
      <protection/>
    </xf>
    <xf numFmtId="175" fontId="3" fillId="0" borderId="10" xfId="75" applyNumberFormat="1" applyFont="1" applyBorder="1" applyAlignment="1">
      <alignment horizontal="center" vertical="center"/>
      <protection/>
    </xf>
    <xf numFmtId="2" fontId="3" fillId="7" borderId="10" xfId="75" applyNumberFormat="1" applyFont="1" applyFill="1" applyBorder="1" applyAlignment="1">
      <alignment horizontal="center" vertical="center"/>
      <protection/>
    </xf>
    <xf numFmtId="49" fontId="3" fillId="0" borderId="10" xfId="75" applyNumberFormat="1" applyFont="1" applyBorder="1" applyAlignment="1">
      <alignment horizontal="center" vertical="center"/>
      <protection/>
    </xf>
    <xf numFmtId="173" fontId="3" fillId="0" borderId="10" xfId="75" applyNumberFormat="1" applyFont="1" applyFill="1" applyBorder="1" applyAlignment="1">
      <alignment horizontal="center" vertical="center"/>
      <protection/>
    </xf>
    <xf numFmtId="0" fontId="29" fillId="0" borderId="12" xfId="74" applyFont="1" applyFill="1" applyBorder="1" applyAlignment="1">
      <alignment horizontal="left" vertical="center" wrapText="1"/>
      <protection/>
    </xf>
    <xf numFmtId="0" fontId="3" fillId="0" borderId="10" xfId="75" applyFont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29" fillId="24" borderId="10" xfId="74" applyFont="1" applyFill="1" applyBorder="1" applyAlignment="1">
      <alignment horizontal="left" vertical="center" wrapText="1"/>
      <protection/>
    </xf>
    <xf numFmtId="0" fontId="31" fillId="24" borderId="10" xfId="80" applyFont="1" applyFill="1" applyBorder="1" applyAlignment="1">
      <alignment wrapText="1"/>
      <protection/>
    </xf>
    <xf numFmtId="0" fontId="24" fillId="7" borderId="12" xfId="74" applyFont="1" applyFill="1" applyBorder="1" applyAlignment="1">
      <alignment horizontal="left" vertical="center" wrapText="1"/>
      <protection/>
    </xf>
    <xf numFmtId="173" fontId="28" fillId="0" borderId="10" xfId="75" applyNumberFormat="1" applyFont="1" applyBorder="1" applyAlignment="1">
      <alignment horizontal="center" vertical="center"/>
      <protection/>
    </xf>
    <xf numFmtId="173" fontId="3" fillId="0" borderId="10" xfId="75" applyNumberFormat="1" applyFont="1" applyBorder="1" applyAlignment="1">
      <alignment horizontal="center" vertical="center"/>
      <protection/>
    </xf>
    <xf numFmtId="2" fontId="28" fillId="0" borderId="10" xfId="75" applyNumberFormat="1" applyFont="1" applyBorder="1" applyAlignment="1">
      <alignment horizontal="center" vertical="center"/>
      <protection/>
    </xf>
    <xf numFmtId="0" fontId="38" fillId="0" borderId="10" xfId="74" applyFont="1" applyFill="1" applyBorder="1" applyAlignment="1">
      <alignment horizontal="left" vertical="center" wrapText="1"/>
      <protection/>
    </xf>
    <xf numFmtId="2" fontId="3" fillId="0" borderId="10" xfId="75" applyNumberFormat="1" applyFont="1" applyFill="1" applyBorder="1" applyAlignment="1">
      <alignment horizontal="center" vertical="center"/>
      <protection/>
    </xf>
    <xf numFmtId="173" fontId="28" fillId="0" borderId="13" xfId="75" applyNumberFormat="1" applyFont="1" applyBorder="1" applyAlignment="1">
      <alignment horizontal="center" vertical="center"/>
      <protection/>
    </xf>
    <xf numFmtId="178" fontId="3" fillId="0" borderId="10" xfId="75" applyNumberFormat="1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vertical="center"/>
      <protection/>
    </xf>
    <xf numFmtId="0" fontId="3" fillId="0" borderId="10" xfId="75" applyNumberFormat="1" applyFont="1" applyBorder="1" applyAlignment="1">
      <alignment horizontal="left" vertical="center" wrapText="1"/>
      <protection/>
    </xf>
    <xf numFmtId="175" fontId="3" fillId="0" borderId="10" xfId="75" applyNumberFormat="1" applyFont="1" applyBorder="1" applyAlignment="1">
      <alignment horizontal="right" vertical="center"/>
      <protection/>
    </xf>
    <xf numFmtId="0" fontId="3" fillId="0" borderId="10" xfId="75" applyFont="1" applyBorder="1" applyAlignment="1">
      <alignment horizontal="right" vertical="center"/>
      <protection/>
    </xf>
    <xf numFmtId="0" fontId="39" fillId="0" borderId="0" xfId="75" applyNumberFormat="1" applyFont="1" applyAlignment="1">
      <alignment horizontal="left" vertical="center" wrapText="1"/>
      <protection/>
    </xf>
    <xf numFmtId="1" fontId="3" fillId="0" borderId="0" xfId="75" applyNumberFormat="1" applyFont="1" applyAlignment="1">
      <alignment horizontal="right" vertical="center"/>
      <protection/>
    </xf>
    <xf numFmtId="1" fontId="3" fillId="0" borderId="0" xfId="75" applyNumberFormat="1" applyFont="1" applyFill="1" applyAlignment="1">
      <alignment horizontal="right" vertical="center"/>
      <protection/>
    </xf>
    <xf numFmtId="0" fontId="22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center"/>
      <protection/>
    </xf>
    <xf numFmtId="0" fontId="40" fillId="0" borderId="0" xfId="75" applyNumberFormat="1" applyFont="1" applyFill="1" applyAlignment="1">
      <alignment horizontal="left" vertical="center" wrapText="1"/>
      <protection/>
    </xf>
    <xf numFmtId="0" fontId="41" fillId="0" borderId="0" xfId="79" applyNumberFormat="1" applyFont="1" applyAlignment="1">
      <alignment horizontal="left" vertical="center" wrapText="1"/>
      <protection/>
    </xf>
    <xf numFmtId="0" fontId="25" fillId="0" borderId="0" xfId="79" applyNumberFormat="1" applyFont="1" applyAlignment="1">
      <alignment horizontal="right" vertical="center"/>
      <protection/>
    </xf>
    <xf numFmtId="0" fontId="25" fillId="0" borderId="0" xfId="79" applyNumberFormat="1" applyFont="1" applyFill="1" applyAlignment="1">
      <alignment horizontal="right" vertical="center"/>
      <protection/>
    </xf>
    <xf numFmtId="1" fontId="25" fillId="0" borderId="0" xfId="79" applyNumberFormat="1" applyFont="1" applyAlignment="1">
      <alignment horizontal="right" vertical="center"/>
      <protection/>
    </xf>
    <xf numFmtId="9" fontId="25" fillId="0" borderId="0" xfId="79" applyNumberFormat="1" applyFont="1" applyAlignment="1">
      <alignment horizontal="center" vertical="center"/>
      <protection/>
    </xf>
    <xf numFmtId="0" fontId="25" fillId="0" borderId="0" xfId="79" applyFont="1" applyFill="1" applyAlignment="1">
      <alignment horizontal="center" vertical="center"/>
      <protection/>
    </xf>
    <xf numFmtId="0" fontId="39" fillId="0" borderId="0" xfId="75" applyNumberFormat="1" applyFont="1" applyFill="1" applyAlignment="1">
      <alignment horizontal="left" vertical="center" wrapText="1"/>
      <protection/>
    </xf>
    <xf numFmtId="0" fontId="1" fillId="0" borderId="0" xfId="76" applyNumberFormat="1" applyFont="1" applyFill="1" applyBorder="1" applyAlignment="1">
      <alignment horizontal="right" vertical="center"/>
      <protection/>
    </xf>
    <xf numFmtId="173" fontId="1" fillId="0" borderId="0" xfId="76" applyNumberFormat="1" applyFont="1" applyFill="1" applyBorder="1" applyAlignment="1">
      <alignment horizontal="right" vertical="center"/>
      <protection/>
    </xf>
    <xf numFmtId="0" fontId="35" fillId="0" borderId="10" xfId="77" applyNumberFormat="1" applyFont="1" applyFill="1" applyBorder="1" applyAlignment="1">
      <alignment horizontal="center" vertical="center" wrapText="1"/>
      <protection/>
    </xf>
    <xf numFmtId="0" fontId="35" fillId="0" borderId="0" xfId="77" applyFont="1" applyFill="1" applyBorder="1" applyAlignment="1">
      <alignment vertical="center"/>
      <protection/>
    </xf>
    <xf numFmtId="0" fontId="3" fillId="0" borderId="10" xfId="73" applyNumberFormat="1" applyFont="1" applyFill="1" applyBorder="1" applyAlignment="1">
      <alignment horizontal="center" vertical="center" textRotation="90" wrapText="1"/>
      <protection/>
    </xf>
    <xf numFmtId="0" fontId="25" fillId="0" borderId="10" xfId="77" applyNumberFormat="1" applyFont="1" applyFill="1" applyBorder="1" applyAlignment="1">
      <alignment horizontal="center" vertical="center" textRotation="90" wrapText="1"/>
      <protection/>
    </xf>
    <xf numFmtId="1" fontId="28" fillId="0" borderId="11" xfId="75" applyNumberFormat="1" applyFont="1" applyFill="1" applyBorder="1" applyAlignment="1">
      <alignment horizontal="center" vertical="center" wrapText="1"/>
      <protection/>
    </xf>
    <xf numFmtId="9" fontId="28" fillId="0" borderId="11" xfId="75" applyNumberFormat="1" applyFont="1" applyFill="1" applyBorder="1" applyAlignment="1">
      <alignment horizontal="center" vertical="center" wrapText="1"/>
      <protection/>
    </xf>
    <xf numFmtId="0" fontId="28" fillId="0" borderId="11" xfId="75" applyFont="1" applyFill="1" applyBorder="1" applyAlignment="1">
      <alignment horizontal="center" vertical="center" wrapText="1"/>
      <protection/>
    </xf>
    <xf numFmtId="0" fontId="42" fillId="0" borderId="10" xfId="77" applyNumberFormat="1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vertical="center"/>
      <protection/>
    </xf>
    <xf numFmtId="173" fontId="3" fillId="0" borderId="10" xfId="73" applyNumberFormat="1" applyFont="1" applyFill="1" applyBorder="1" applyAlignment="1">
      <alignment horizontal="center" vertical="center" wrapText="1"/>
      <protection/>
    </xf>
    <xf numFmtId="10" fontId="3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wrapText="1"/>
      <protection/>
    </xf>
    <xf numFmtId="173" fontId="3" fillId="0" borderId="0" xfId="73" applyNumberFormat="1" applyFont="1" applyAlignment="1">
      <alignment vertical="center"/>
      <protection/>
    </xf>
    <xf numFmtId="0" fontId="3" fillId="0" borderId="0" xfId="73" applyFont="1" applyAlignment="1">
      <alignment vertical="center"/>
      <protection/>
    </xf>
    <xf numFmtId="173" fontId="28" fillId="7" borderId="10" xfId="75" applyNumberFormat="1" applyFont="1" applyFill="1" applyBorder="1" applyAlignment="1">
      <alignment horizontal="center" vertical="center"/>
      <protection/>
    </xf>
    <xf numFmtId="4" fontId="3" fillId="0" borderId="10" xfId="80" applyNumberFormat="1" applyFont="1" applyFill="1" applyBorder="1" applyAlignment="1">
      <alignment horizontal="center"/>
      <protection/>
    </xf>
    <xf numFmtId="173" fontId="28" fillId="0" borderId="10" xfId="75" applyNumberFormat="1" applyFont="1" applyFill="1" applyBorder="1" applyAlignment="1">
      <alignment horizontal="center" vertical="center"/>
      <protection/>
    </xf>
    <xf numFmtId="10" fontId="28" fillId="0" borderId="10" xfId="73" applyNumberFormat="1" applyFont="1" applyFill="1" applyBorder="1" applyAlignment="1">
      <alignment horizontal="center" vertical="center" wrapText="1"/>
      <protection/>
    </xf>
    <xf numFmtId="0" fontId="41" fillId="0" borderId="12" xfId="74" applyFont="1" applyFill="1" applyBorder="1" applyAlignment="1">
      <alignment horizontal="left" vertical="center" wrapText="1"/>
      <protection/>
    </xf>
    <xf numFmtId="4" fontId="3" fillId="0" borderId="10" xfId="75" applyNumberFormat="1" applyFont="1" applyFill="1" applyBorder="1" applyAlignment="1">
      <alignment horizontal="center" vertical="center"/>
      <protection/>
    </xf>
    <xf numFmtId="173" fontId="3" fillId="0" borderId="11" xfId="75" applyNumberFormat="1" applyFont="1" applyFill="1" applyBorder="1" applyAlignment="1">
      <alignment horizontal="center" vertical="center"/>
      <protection/>
    </xf>
    <xf numFmtId="0" fontId="24" fillId="0" borderId="0" xfId="74" applyFont="1" applyFill="1" applyBorder="1" applyAlignment="1">
      <alignment horizontal="center" vertical="center" wrapText="1"/>
      <protection/>
    </xf>
    <xf numFmtId="0" fontId="3" fillId="0" borderId="0" xfId="75" applyNumberFormat="1" applyFont="1" applyFill="1" applyBorder="1" applyAlignment="1">
      <alignment horizontal="center" vertical="center" wrapText="1"/>
      <protection/>
    </xf>
    <xf numFmtId="1" fontId="3" fillId="7" borderId="0" xfId="75" applyNumberFormat="1" applyFont="1" applyFill="1" applyAlignment="1">
      <alignment horizontal="right" vertical="center"/>
      <protection/>
    </xf>
    <xf numFmtId="1" fontId="22" fillId="0" borderId="0" xfId="75" applyNumberFormat="1" applyFont="1" applyAlignment="1">
      <alignment horizontal="center" vertical="center"/>
      <protection/>
    </xf>
    <xf numFmtId="0" fontId="3" fillId="7" borderId="0" xfId="75" applyFont="1" applyFill="1">
      <alignment/>
      <protection/>
    </xf>
    <xf numFmtId="0" fontId="28" fillId="0" borderId="0" xfId="75" applyNumberFormat="1" applyFont="1" applyFill="1" applyAlignment="1">
      <alignment horizontal="left" vertical="center" wrapText="1"/>
      <protection/>
    </xf>
    <xf numFmtId="0" fontId="25" fillId="0" borderId="0" xfId="79" applyFont="1" applyFill="1" applyAlignment="1">
      <alignment horizontal="right" vertical="center"/>
      <protection/>
    </xf>
    <xf numFmtId="1" fontId="25" fillId="7" borderId="0" xfId="79" applyNumberFormat="1" applyFont="1" applyFill="1" applyAlignment="1">
      <alignment horizontal="right" vertical="center"/>
      <protection/>
    </xf>
    <xf numFmtId="1" fontId="1" fillId="0" borderId="0" xfId="76" applyNumberFormat="1" applyFont="1" applyFill="1" applyBorder="1" applyAlignment="1">
      <alignment horizontal="right" vertical="center"/>
      <protection/>
    </xf>
    <xf numFmtId="1" fontId="25" fillId="0" borderId="10" xfId="77" applyNumberFormat="1" applyFont="1" applyFill="1" applyBorder="1" applyAlignment="1">
      <alignment horizontal="center" vertical="center" textRotation="90" wrapText="1"/>
      <protection/>
    </xf>
    <xf numFmtId="1" fontId="3" fillId="0" borderId="10" xfId="73" applyNumberFormat="1" applyFont="1" applyFill="1" applyBorder="1" applyAlignment="1">
      <alignment horizontal="center" vertical="center" textRotation="90" wrapText="1"/>
      <protection/>
    </xf>
    <xf numFmtId="1" fontId="25" fillId="7" borderId="10" xfId="77" applyNumberFormat="1" applyFont="1" applyFill="1" applyBorder="1" applyAlignment="1">
      <alignment horizontal="center" vertical="center" textRotation="90" wrapText="1"/>
      <protection/>
    </xf>
    <xf numFmtId="1" fontId="3" fillId="7" borderId="10" xfId="73" applyNumberFormat="1" applyFont="1" applyFill="1" applyBorder="1" applyAlignment="1">
      <alignment horizontal="center" vertical="center" textRotation="90" wrapText="1"/>
      <protection/>
    </xf>
    <xf numFmtId="0" fontId="42" fillId="0" borderId="10" xfId="77" applyNumberFormat="1" applyFont="1" applyFill="1" applyBorder="1" applyAlignment="1">
      <alignment horizontal="center" vertical="center" wrapText="1"/>
      <protection/>
    </xf>
    <xf numFmtId="1" fontId="42" fillId="0" borderId="10" xfId="77" applyNumberFormat="1" applyFont="1" applyFill="1" applyBorder="1" applyAlignment="1">
      <alignment horizontal="center" vertical="center"/>
      <protection/>
    </xf>
    <xf numFmtId="1" fontId="42" fillId="7" borderId="10" xfId="77" applyNumberFormat="1" applyFont="1" applyFill="1" applyBorder="1" applyAlignment="1">
      <alignment horizontal="center" vertical="center"/>
      <protection/>
    </xf>
    <xf numFmtId="0" fontId="25" fillId="0" borderId="10" xfId="74" applyFont="1" applyFill="1" applyBorder="1" applyAlignment="1">
      <alignment horizontal="left" vertical="center" wrapText="1"/>
      <protection/>
    </xf>
    <xf numFmtId="173" fontId="3" fillId="7" borderId="10" xfId="73" applyNumberFormat="1" applyFont="1" applyFill="1" applyBorder="1" applyAlignment="1">
      <alignment horizontal="center" vertical="center" wrapText="1"/>
      <protection/>
    </xf>
    <xf numFmtId="0" fontId="3" fillId="0" borderId="10" xfId="75" applyNumberFormat="1" applyFont="1" applyBorder="1" applyAlignment="1">
      <alignment horizontal="center" vertical="center"/>
      <protection/>
    </xf>
    <xf numFmtId="0" fontId="35" fillId="0" borderId="10" xfId="74" applyFont="1" applyFill="1" applyBorder="1" applyAlignment="1">
      <alignment horizontal="left" vertical="center" wrapText="1"/>
      <protection/>
    </xf>
    <xf numFmtId="0" fontId="3" fillId="0" borderId="10" xfId="75" applyNumberFormat="1" applyFont="1" applyFill="1" applyBorder="1" applyAlignment="1">
      <alignment horizontal="center" vertical="center"/>
      <protection/>
    </xf>
    <xf numFmtId="0" fontId="3" fillId="14" borderId="0" xfId="75" applyFont="1" applyFill="1">
      <alignment/>
      <protection/>
    </xf>
    <xf numFmtId="0" fontId="25" fillId="0" borderId="12" xfId="74" applyFont="1" applyFill="1" applyBorder="1" applyAlignment="1">
      <alignment horizontal="left" vertical="center" wrapText="1"/>
      <protection/>
    </xf>
    <xf numFmtId="0" fontId="35" fillId="0" borderId="12" xfId="74" applyFont="1" applyFill="1" applyBorder="1" applyAlignment="1">
      <alignment horizontal="left" vertical="center" wrapText="1"/>
      <protection/>
    </xf>
    <xf numFmtId="0" fontId="35" fillId="7" borderId="12" xfId="74" applyFont="1" applyFill="1" applyBorder="1" applyAlignment="1">
      <alignment horizontal="left" vertical="center" wrapText="1"/>
      <protection/>
    </xf>
    <xf numFmtId="0" fontId="3" fillId="0" borderId="10" xfId="74" applyFont="1" applyFill="1" applyBorder="1" applyAlignment="1">
      <alignment horizontal="left" vertical="center" wrapText="1"/>
      <protection/>
    </xf>
    <xf numFmtId="174" fontId="22" fillId="0" borderId="0" xfId="72" applyNumberFormat="1" applyFont="1" applyFill="1" applyBorder="1" applyAlignment="1">
      <alignment horizontal="center" vertical="center"/>
      <protection/>
    </xf>
    <xf numFmtId="0" fontId="3" fillId="0" borderId="0" xfId="75" applyNumberFormat="1" applyFont="1" applyBorder="1" applyAlignment="1">
      <alignment horizontal="center" vertical="center"/>
      <protection/>
    </xf>
    <xf numFmtId="178" fontId="3" fillId="0" borderId="0" xfId="75" applyNumberFormat="1" applyFont="1" applyAlignment="1">
      <alignment horizontal="right" vertical="center"/>
      <protection/>
    </xf>
    <xf numFmtId="0" fontId="3" fillId="0" borderId="0" xfId="75" applyNumberFormat="1" applyFont="1" applyAlignment="1">
      <alignment horizontal="left" vertical="center"/>
      <protection/>
    </xf>
    <xf numFmtId="1" fontId="22" fillId="0" borderId="0" xfId="75" applyNumberFormat="1" applyFont="1" applyAlignment="1">
      <alignment horizontal="right" vertical="center"/>
      <protection/>
    </xf>
    <xf numFmtId="0" fontId="25" fillId="0" borderId="0" xfId="79" applyNumberFormat="1" applyFont="1" applyAlignment="1">
      <alignment horizontal="left" vertical="center"/>
      <protection/>
    </xf>
    <xf numFmtId="0" fontId="3" fillId="0" borderId="0" xfId="75" applyNumberFormat="1" applyFont="1" applyFill="1" applyAlignment="1">
      <alignment horizontal="left" vertical="center"/>
      <protection/>
    </xf>
    <xf numFmtId="1" fontId="3" fillId="0" borderId="0" xfId="75" applyNumberFormat="1" applyFont="1" applyFill="1" applyAlignment="1">
      <alignment vertical="center"/>
      <protection/>
    </xf>
    <xf numFmtId="4" fontId="3" fillId="0" borderId="10" xfId="73" applyNumberFormat="1" applyFont="1" applyFill="1" applyBorder="1" applyAlignment="1">
      <alignment horizontal="center" vertical="center" wrapText="1"/>
      <protection/>
    </xf>
    <xf numFmtId="4" fontId="3" fillId="7" borderId="10" xfId="73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Alignment="1">
      <alignment vertical="center"/>
      <protection/>
    </xf>
    <xf numFmtId="1" fontId="3" fillId="0" borderId="0" xfId="73" applyNumberFormat="1" applyFont="1" applyFill="1" applyAlignment="1">
      <alignment vertical="center"/>
      <protection/>
    </xf>
    <xf numFmtId="174" fontId="23" fillId="0" borderId="10" xfId="72" applyNumberFormat="1" applyFont="1" applyFill="1" applyBorder="1" applyAlignment="1">
      <alignment horizontal="center" vertical="center"/>
      <protection/>
    </xf>
    <xf numFmtId="4" fontId="28" fillId="7" borderId="10" xfId="75" applyNumberFormat="1" applyFont="1" applyFill="1" applyBorder="1" applyAlignment="1">
      <alignment horizontal="center" vertical="center"/>
      <protection/>
    </xf>
    <xf numFmtId="0" fontId="28" fillId="0" borderId="10" xfId="75" applyNumberFormat="1" applyFont="1" applyBorder="1" applyAlignment="1">
      <alignment horizontal="center" vertical="center"/>
      <protection/>
    </xf>
    <xf numFmtId="0" fontId="28" fillId="0" borderId="0" xfId="75" applyFont="1" applyAlignment="1">
      <alignment vertical="center"/>
      <protection/>
    </xf>
    <xf numFmtId="1" fontId="28" fillId="0" borderId="0" xfId="75" applyNumberFormat="1" applyFont="1" applyFill="1" applyAlignment="1">
      <alignment vertical="center"/>
      <protection/>
    </xf>
    <xf numFmtId="1" fontId="28" fillId="0" borderId="0" xfId="73" applyNumberFormat="1" applyFont="1" applyFill="1" applyAlignment="1">
      <alignment vertical="center"/>
      <protection/>
    </xf>
    <xf numFmtId="4" fontId="3" fillId="7" borderId="10" xfId="75" applyNumberFormat="1" applyFont="1" applyFill="1" applyBorder="1" applyAlignment="1">
      <alignment horizontal="center" vertical="center"/>
      <protection/>
    </xf>
    <xf numFmtId="4" fontId="3" fillId="0" borderId="10" xfId="75" applyNumberFormat="1" applyFont="1" applyBorder="1" applyAlignment="1">
      <alignment horizontal="center" vertical="center"/>
      <protection/>
    </xf>
    <xf numFmtId="4" fontId="28" fillId="0" borderId="10" xfId="75" applyNumberFormat="1" applyFont="1" applyBorder="1" applyAlignment="1">
      <alignment horizontal="center" vertical="center"/>
      <protection/>
    </xf>
    <xf numFmtId="0" fontId="25" fillId="0" borderId="0" xfId="77" applyFont="1" applyFill="1" applyBorder="1" applyAlignment="1">
      <alignment horizontal="center" vertical="center"/>
      <protection/>
    </xf>
    <xf numFmtId="0" fontId="42" fillId="0" borderId="11" xfId="77" applyNumberFormat="1" applyFont="1" applyFill="1" applyBorder="1" applyAlignment="1">
      <alignment horizontal="center" vertical="center"/>
      <protection/>
    </xf>
    <xf numFmtId="173" fontId="3" fillId="0" borderId="10" xfId="75" applyNumberFormat="1" applyFont="1" applyFill="1" applyBorder="1" applyAlignment="1">
      <alignment horizontal="center" vertical="center" wrapText="1"/>
      <protection/>
    </xf>
    <xf numFmtId="173" fontId="3" fillId="0" borderId="12" xfId="75" applyNumberFormat="1" applyFont="1" applyFill="1" applyBorder="1" applyAlignment="1">
      <alignment horizontal="center" vertical="center" wrapText="1"/>
      <protection/>
    </xf>
    <xf numFmtId="0" fontId="3" fillId="0" borderId="10" xfId="75" applyFont="1" applyBorder="1" applyAlignment="1">
      <alignment vertical="center"/>
      <protection/>
    </xf>
    <xf numFmtId="0" fontId="3" fillId="0" borderId="13" xfId="75" applyNumberFormat="1" applyFont="1" applyBorder="1" applyAlignment="1">
      <alignment horizontal="center" vertical="center"/>
      <protection/>
    </xf>
    <xf numFmtId="0" fontId="29" fillId="14" borderId="10" xfId="74" applyFont="1" applyFill="1" applyBorder="1" applyAlignment="1">
      <alignment horizontal="left" vertical="center" wrapText="1"/>
      <protection/>
    </xf>
    <xf numFmtId="174" fontId="22" fillId="0" borderId="11" xfId="72" applyNumberFormat="1" applyFont="1" applyFill="1" applyBorder="1" applyAlignment="1">
      <alignment horizontal="center" vertical="center"/>
      <protection/>
    </xf>
    <xf numFmtId="0" fontId="3" fillId="0" borderId="11" xfId="75" applyNumberFormat="1" applyFont="1" applyBorder="1" applyAlignment="1">
      <alignment horizontal="center" vertical="center"/>
      <protection/>
    </xf>
    <xf numFmtId="4" fontId="3" fillId="0" borderId="11" xfId="73" applyNumberFormat="1" applyFont="1" applyFill="1" applyBorder="1" applyAlignment="1">
      <alignment horizontal="center" vertical="center" wrapText="1"/>
      <protection/>
    </xf>
    <xf numFmtId="0" fontId="22" fillId="0" borderId="10" xfId="75" applyNumberFormat="1" applyFont="1" applyBorder="1" applyAlignment="1">
      <alignment horizontal="left" vertical="center" wrapText="1"/>
      <protection/>
    </xf>
    <xf numFmtId="2" fontId="28" fillId="0" borderId="10" xfId="75" applyNumberFormat="1" applyFont="1" applyFill="1" applyBorder="1" applyAlignment="1">
      <alignment horizontal="center" vertical="center"/>
      <protection/>
    </xf>
    <xf numFmtId="182" fontId="3" fillId="0" borderId="0" xfId="75" applyNumberFormat="1" applyFont="1" applyAlignment="1">
      <alignment horizontal="right" vertical="center"/>
      <protection/>
    </xf>
    <xf numFmtId="2" fontId="31" fillId="0" borderId="10" xfId="75" applyNumberFormat="1" applyFont="1" applyFill="1" applyBorder="1" applyAlignment="1">
      <alignment horizontal="center" vertical="center"/>
      <protection/>
    </xf>
    <xf numFmtId="0" fontId="25" fillId="25" borderId="10" xfId="74" applyFont="1" applyFill="1" applyBorder="1" applyAlignment="1">
      <alignment horizontal="left" vertical="center" wrapText="1"/>
      <protection/>
    </xf>
    <xf numFmtId="0" fontId="3" fillId="26" borderId="0" xfId="75" applyFont="1" applyFill="1" applyAlignment="1">
      <alignment horizontal="right" vertical="center"/>
      <protection/>
    </xf>
    <xf numFmtId="0" fontId="25" fillId="26" borderId="0" xfId="79" applyFont="1" applyFill="1" applyAlignment="1">
      <alignment horizontal="right" vertical="center"/>
      <protection/>
    </xf>
    <xf numFmtId="0" fontId="28" fillId="26" borderId="10" xfId="75" applyFont="1" applyFill="1" applyBorder="1" applyAlignment="1">
      <alignment horizontal="center" vertical="center" wrapText="1"/>
      <protection/>
    </xf>
    <xf numFmtId="175" fontId="34" fillId="26" borderId="0" xfId="75" applyNumberFormat="1" applyFont="1" applyFill="1" applyAlignment="1">
      <alignment horizontal="right" vertical="center"/>
      <protection/>
    </xf>
    <xf numFmtId="0" fontId="3" fillId="26" borderId="0" xfId="75" applyNumberFormat="1" applyFont="1" applyFill="1" applyAlignment="1">
      <alignment horizontal="center" vertical="center"/>
      <protection/>
    </xf>
    <xf numFmtId="175" fontId="3" fillId="26" borderId="0" xfId="75" applyNumberFormat="1" applyFont="1" applyFill="1" applyAlignment="1">
      <alignment horizontal="right" vertical="center"/>
      <protection/>
    </xf>
    <xf numFmtId="0" fontId="46" fillId="0" borderId="0" xfId="51" applyFont="1" applyFill="1" applyAlignment="1">
      <alignment horizontal="center" vertical="center"/>
      <protection/>
    </xf>
    <xf numFmtId="0" fontId="28" fillId="0" borderId="0" xfId="75" applyNumberFormat="1" applyFont="1" applyFill="1" applyAlignment="1">
      <alignment horizontal="center" vertical="center" wrapText="1"/>
      <protection/>
    </xf>
    <xf numFmtId="0" fontId="28" fillId="0" borderId="0" xfId="75" applyFont="1" applyFill="1" applyAlignment="1">
      <alignment horizontal="right" vertical="center" wrapText="1"/>
      <protection/>
    </xf>
    <xf numFmtId="0" fontId="28" fillId="26" borderId="0" xfId="75" applyFont="1" applyFill="1" applyAlignment="1">
      <alignment horizontal="right" vertical="center" wrapText="1"/>
      <protection/>
    </xf>
    <xf numFmtId="0" fontId="28" fillId="0" borderId="0" xfId="75" applyFont="1" applyFill="1" applyAlignment="1">
      <alignment horizontal="center" vertical="center" wrapText="1"/>
      <protection/>
    </xf>
    <xf numFmtId="0" fontId="28" fillId="0" borderId="0" xfId="75" applyFont="1" applyFill="1" applyAlignment="1">
      <alignment horizontal="left" vertical="center" wrapText="1"/>
      <protection/>
    </xf>
    <xf numFmtId="0" fontId="25" fillId="0" borderId="10" xfId="74" applyFont="1" applyFill="1" applyBorder="1" applyAlignment="1">
      <alignment horizontal="center" vertical="center" wrapText="1"/>
      <protection/>
    </xf>
    <xf numFmtId="174" fontId="3" fillId="0" borderId="10" xfId="72" applyNumberFormat="1" applyFont="1" applyFill="1" applyBorder="1" applyAlignment="1">
      <alignment horizontal="center" vertical="center"/>
      <protection/>
    </xf>
    <xf numFmtId="179" fontId="28" fillId="0" borderId="10" xfId="75" applyNumberFormat="1" applyFont="1" applyFill="1" applyBorder="1" applyAlignment="1">
      <alignment horizontal="center" vertical="center" wrapText="1"/>
      <protection/>
    </xf>
    <xf numFmtId="173" fontId="28" fillId="26" borderId="10" xfId="75" applyNumberFormat="1" applyFont="1" applyFill="1" applyBorder="1" applyAlignment="1">
      <alignment horizontal="center" vertical="center" wrapText="1"/>
      <protection/>
    </xf>
    <xf numFmtId="10" fontId="28" fillId="0" borderId="10" xfId="75" applyNumberFormat="1" applyFont="1" applyFill="1" applyBorder="1" applyAlignment="1">
      <alignment horizontal="center" vertical="center" wrapText="1"/>
      <protection/>
    </xf>
    <xf numFmtId="173" fontId="3" fillId="26" borderId="10" xfId="75" applyNumberFormat="1" applyFont="1" applyFill="1" applyBorder="1" applyAlignment="1">
      <alignment horizontal="center" vertical="center"/>
      <protection/>
    </xf>
    <xf numFmtId="49" fontId="25" fillId="0" borderId="10" xfId="74" applyNumberFormat="1" applyFont="1" applyFill="1" applyBorder="1" applyAlignment="1">
      <alignment horizontal="center" vertical="center" wrapText="1"/>
      <protection/>
    </xf>
    <xf numFmtId="49" fontId="35" fillId="0" borderId="10" xfId="74" applyNumberFormat="1" applyFont="1" applyFill="1" applyBorder="1" applyAlignment="1">
      <alignment horizontal="center" vertical="center" wrapText="1"/>
      <protection/>
    </xf>
    <xf numFmtId="174" fontId="28" fillId="0" borderId="10" xfId="72" applyNumberFormat="1" applyFont="1" applyFill="1" applyBorder="1" applyAlignment="1">
      <alignment horizontal="center" vertical="center"/>
      <protection/>
    </xf>
    <xf numFmtId="177" fontId="25" fillId="0" borderId="10" xfId="74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173" fontId="28" fillId="26" borderId="10" xfId="75" applyNumberFormat="1" applyFont="1" applyFill="1" applyBorder="1" applyAlignment="1">
      <alignment horizontal="center" vertical="center"/>
      <protection/>
    </xf>
    <xf numFmtId="179" fontId="28" fillId="0" borderId="10" xfId="75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0" fontId="3" fillId="0" borderId="10" xfId="75" applyNumberFormat="1" applyFont="1" applyFill="1" applyBorder="1" applyAlignment="1">
      <alignment horizontal="center" vertical="center" wrapText="1"/>
      <protection/>
    </xf>
    <xf numFmtId="4" fontId="3" fillId="0" borderId="11" xfId="75" applyNumberFormat="1" applyFont="1" applyBorder="1" applyAlignment="1">
      <alignment horizontal="center" vertical="center"/>
      <protection/>
    </xf>
    <xf numFmtId="4" fontId="3" fillId="0" borderId="11" xfId="75" applyNumberFormat="1" applyFont="1" applyFill="1" applyBorder="1" applyAlignment="1">
      <alignment horizontal="center" vertical="center"/>
      <protection/>
    </xf>
    <xf numFmtId="0" fontId="35" fillId="0" borderId="10" xfId="74" applyFont="1" applyFill="1" applyBorder="1" applyAlignment="1">
      <alignment horizontal="center" vertical="center" wrapText="1"/>
      <protection/>
    </xf>
    <xf numFmtId="181" fontId="3" fillId="0" borderId="10" xfId="75" applyNumberFormat="1" applyFont="1" applyBorder="1" applyAlignment="1">
      <alignment horizontal="center" vertical="center"/>
      <protection/>
    </xf>
    <xf numFmtId="49" fontId="25" fillId="0" borderId="11" xfId="74" applyNumberFormat="1" applyFont="1" applyFill="1" applyBorder="1" applyAlignment="1">
      <alignment horizontal="center" vertical="center" wrapText="1"/>
      <protection/>
    </xf>
    <xf numFmtId="0" fontId="25" fillId="0" borderId="11" xfId="74" applyFont="1" applyFill="1" applyBorder="1" applyAlignment="1">
      <alignment horizontal="left" vertical="center" wrapText="1"/>
      <protection/>
    </xf>
    <xf numFmtId="174" fontId="3" fillId="0" borderId="11" xfId="72" applyNumberFormat="1" applyFont="1" applyFill="1" applyBorder="1" applyAlignment="1">
      <alignment horizontal="center" vertical="center"/>
      <protection/>
    </xf>
    <xf numFmtId="173" fontId="3" fillId="0" borderId="11" xfId="75" applyNumberFormat="1" applyFont="1" applyBorder="1" applyAlignment="1">
      <alignment horizontal="center" vertical="center"/>
      <protection/>
    </xf>
    <xf numFmtId="173" fontId="3" fillId="26" borderId="11" xfId="75" applyNumberFormat="1" applyFont="1" applyFill="1" applyBorder="1" applyAlignment="1">
      <alignment horizontal="center" vertical="center"/>
      <protection/>
    </xf>
    <xf numFmtId="10" fontId="3" fillId="0" borderId="11" xfId="75" applyNumberFormat="1" applyFont="1" applyFill="1" applyBorder="1" applyAlignment="1">
      <alignment horizontal="center" vertical="center" wrapText="1"/>
      <protection/>
    </xf>
    <xf numFmtId="9" fontId="3" fillId="0" borderId="10" xfId="75" applyNumberFormat="1" applyFont="1" applyBorder="1" applyAlignment="1">
      <alignment horizontal="center" vertical="center"/>
      <protection/>
    </xf>
    <xf numFmtId="181" fontId="28" fillId="0" borderId="10" xfId="75" applyNumberFormat="1" applyFont="1" applyFill="1" applyBorder="1" applyAlignment="1">
      <alignment horizontal="center" vertical="center" wrapText="1"/>
      <protection/>
    </xf>
    <xf numFmtId="16" fontId="30" fillId="0" borderId="10" xfId="74" applyNumberFormat="1" applyFont="1" applyFill="1" applyBorder="1" applyAlignment="1">
      <alignment horizontal="center" vertical="center" wrapText="1"/>
      <protection/>
    </xf>
    <xf numFmtId="0" fontId="31" fillId="0" borderId="10" xfId="75" applyFont="1" applyBorder="1" applyAlignment="1">
      <alignment horizontal="center" vertical="center"/>
      <protection/>
    </xf>
    <xf numFmtId="0" fontId="25" fillId="0" borderId="0" xfId="79" applyFont="1" applyAlignment="1">
      <alignment horizontal="left" vertical="center" wrapText="1"/>
      <protection/>
    </xf>
    <xf numFmtId="4" fontId="28" fillId="0" borderId="10" xfId="75" applyNumberFormat="1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75" applyFont="1" applyFill="1" applyBorder="1" applyAlignment="1">
      <alignment horizontal="center" vertical="center" wrapText="1"/>
      <protection/>
    </xf>
    <xf numFmtId="0" fontId="3" fillId="0" borderId="10" xfId="75" applyFont="1" applyBorder="1" applyAlignment="1">
      <alignment horizontal="center" vertical="center" wrapText="1"/>
      <protection/>
    </xf>
    <xf numFmtId="0" fontId="31" fillId="0" borderId="10" xfId="75" applyFont="1" applyFill="1" applyBorder="1" applyAlignment="1">
      <alignment horizontal="center" vertical="center" wrapText="1"/>
      <protection/>
    </xf>
    <xf numFmtId="0" fontId="32" fillId="0" borderId="10" xfId="75" applyFont="1" applyFill="1" applyBorder="1" applyAlignment="1">
      <alignment horizontal="center" vertical="center" wrapText="1"/>
      <protection/>
    </xf>
    <xf numFmtId="0" fontId="31" fillId="0" borderId="11" xfId="75" applyFont="1" applyFill="1" applyBorder="1" applyAlignment="1">
      <alignment horizontal="center" vertical="center" wrapText="1"/>
      <protection/>
    </xf>
    <xf numFmtId="0" fontId="31" fillId="0" borderId="10" xfId="75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left" wrapText="1"/>
      <protection/>
    </xf>
    <xf numFmtId="0" fontId="28" fillId="0" borderId="10" xfId="75" applyFont="1" applyFill="1" applyBorder="1" applyAlignment="1">
      <alignment horizontal="center" vertical="center" wrapText="1"/>
      <protection/>
    </xf>
    <xf numFmtId="0" fontId="28" fillId="0" borderId="10" xfId="75" applyNumberFormat="1" applyFont="1" applyFill="1" applyBorder="1" applyAlignment="1">
      <alignment horizontal="center" vertical="center" wrapText="1"/>
      <protection/>
    </xf>
    <xf numFmtId="9" fontId="28" fillId="0" borderId="10" xfId="75" applyNumberFormat="1" applyFont="1" applyFill="1" applyBorder="1" applyAlignment="1">
      <alignment horizontal="center" vertical="center" wrapText="1"/>
      <protection/>
    </xf>
    <xf numFmtId="0" fontId="28" fillId="0" borderId="0" xfId="73" applyFont="1" applyFill="1" applyBorder="1" applyAlignment="1">
      <alignment horizontal="center" vertical="center"/>
      <protection/>
    </xf>
    <xf numFmtId="0" fontId="28" fillId="0" borderId="0" xfId="75" applyFont="1" applyFill="1" applyBorder="1" applyAlignment="1">
      <alignment horizontal="center" vertical="center" wrapText="1"/>
      <protection/>
    </xf>
    <xf numFmtId="0" fontId="35" fillId="0" borderId="0" xfId="79" applyFont="1" applyBorder="1" applyAlignment="1">
      <alignment horizontal="center" vertical="center"/>
      <protection/>
    </xf>
    <xf numFmtId="0" fontId="25" fillId="0" borderId="0" xfId="79" applyFont="1" applyBorder="1" applyAlignment="1">
      <alignment horizontal="center" vertical="center"/>
      <protection/>
    </xf>
    <xf numFmtId="0" fontId="47" fillId="0" borderId="0" xfId="79" applyFont="1" applyBorder="1" applyAlignment="1">
      <alignment horizontal="center" vertical="center"/>
      <protection/>
    </xf>
    <xf numFmtId="0" fontId="28" fillId="0" borderId="18" xfId="75" applyFont="1" applyFill="1" applyBorder="1" applyAlignment="1">
      <alignment horizontal="center" vertical="center"/>
      <protection/>
    </xf>
    <xf numFmtId="0" fontId="28" fillId="0" borderId="0" xfId="75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3" fillId="0" borderId="0" xfId="75" applyFont="1" applyFill="1" applyBorder="1" applyAlignment="1">
      <alignment horizontal="center" vertical="center" wrapText="1"/>
      <protection/>
    </xf>
    <xf numFmtId="0" fontId="37" fillId="2" borderId="0" xfId="0" applyNumberFormat="1" applyFont="1" applyFill="1" applyBorder="1" applyAlignment="1">
      <alignment horizontal="left" vertical="top" wrapText="1" indent="2"/>
    </xf>
    <xf numFmtId="0" fontId="28" fillId="0" borderId="10" xfId="75" applyFont="1" applyFill="1" applyBorder="1" applyAlignment="1">
      <alignment horizontal="center" vertical="center"/>
      <protection/>
    </xf>
    <xf numFmtId="0" fontId="28" fillId="0" borderId="0" xfId="75" applyFont="1" applyFill="1" applyAlignment="1">
      <alignment horizontal="center" vertical="center" wrapText="1"/>
      <protection/>
    </xf>
    <xf numFmtId="0" fontId="27" fillId="0" borderId="0" xfId="79" applyFont="1" applyBorder="1" applyAlignment="1">
      <alignment horizontal="center" vertical="center"/>
      <protection/>
    </xf>
    <xf numFmtId="0" fontId="25" fillId="0" borderId="0" xfId="79" applyFont="1" applyBorder="1" applyAlignment="1">
      <alignment horizontal="left" vertical="center"/>
      <protection/>
    </xf>
    <xf numFmtId="0" fontId="28" fillId="0" borderId="18" xfId="75" applyFont="1" applyBorder="1" applyAlignment="1">
      <alignment horizontal="center" vertical="center" wrapText="1"/>
      <protection/>
    </xf>
    <xf numFmtId="0" fontId="35" fillId="0" borderId="10" xfId="77" applyNumberFormat="1" applyFont="1" applyFill="1" applyBorder="1" applyAlignment="1">
      <alignment horizontal="center" vertical="center" wrapText="1"/>
      <protection/>
    </xf>
    <xf numFmtId="0" fontId="35" fillId="0" borderId="19" xfId="77" applyNumberFormat="1" applyFont="1" applyFill="1" applyBorder="1" applyAlignment="1">
      <alignment horizontal="center" vertical="center" wrapText="1"/>
      <protection/>
    </xf>
    <xf numFmtId="0" fontId="35" fillId="0" borderId="10" xfId="77" applyFont="1" applyFill="1" applyBorder="1" applyAlignment="1">
      <alignment horizontal="center" vertical="center" wrapText="1"/>
      <protection/>
    </xf>
    <xf numFmtId="0" fontId="35" fillId="0" borderId="10" xfId="77" applyNumberFormat="1" applyFont="1" applyFill="1" applyBorder="1" applyAlignment="1">
      <alignment horizontal="center" vertical="center"/>
      <protection/>
    </xf>
    <xf numFmtId="0" fontId="35" fillId="0" borderId="10" xfId="77" applyFont="1" applyFill="1" applyBorder="1" applyAlignment="1">
      <alignment horizontal="center" vertical="center"/>
      <protection/>
    </xf>
    <xf numFmtId="0" fontId="25" fillId="0" borderId="0" xfId="79" applyNumberFormat="1" applyFont="1" applyBorder="1" applyAlignment="1">
      <alignment horizontal="center" vertical="center"/>
      <protection/>
    </xf>
    <xf numFmtId="0" fontId="23" fillId="0" borderId="18" xfId="81" applyNumberFormat="1" applyFont="1" applyFill="1" applyBorder="1" applyAlignment="1">
      <alignment horizontal="center" vertical="center"/>
      <protection/>
    </xf>
    <xf numFmtId="1" fontId="35" fillId="0" borderId="10" xfId="77" applyNumberFormat="1" applyFont="1" applyFill="1" applyBorder="1" applyAlignment="1">
      <alignment horizontal="center" vertical="center"/>
      <protection/>
    </xf>
    <xf numFmtId="1" fontId="35" fillId="7" borderId="10" xfId="77" applyNumberFormat="1" applyFont="1" applyFill="1" applyBorder="1" applyAlignment="1">
      <alignment horizontal="center" vertical="center"/>
      <protection/>
    </xf>
    <xf numFmtId="1" fontId="35" fillId="0" borderId="19" xfId="77" applyNumberFormat="1" applyFont="1" applyFill="1" applyBorder="1" applyAlignment="1">
      <alignment horizontal="center" vertical="center"/>
      <protection/>
    </xf>
    <xf numFmtId="1" fontId="35" fillId="0" borderId="12" xfId="77" applyNumberFormat="1" applyFont="1" applyFill="1" applyBorder="1" applyAlignment="1">
      <alignment horizontal="center" vertical="center"/>
      <protection/>
    </xf>
    <xf numFmtId="1" fontId="35" fillId="0" borderId="10" xfId="77" applyNumberFormat="1" applyFont="1" applyFill="1" applyBorder="1" applyAlignment="1">
      <alignment horizontal="center" vertical="center" wrapText="1"/>
      <protection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8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2 2 5" xfId="72"/>
    <cellStyle name="Обычный 22" xfId="73"/>
    <cellStyle name="Обычный 3 2" xfId="74"/>
    <cellStyle name="Обычный 3 3 2" xfId="75"/>
    <cellStyle name="Обычный 4 3" xfId="76"/>
    <cellStyle name="Обычный 5 9" xfId="77"/>
    <cellStyle name="Обычный 7" xfId="78"/>
    <cellStyle name="Обычный 7 2" xfId="79"/>
    <cellStyle name="Обычный_Отчет оп инвест программе" xfId="80"/>
    <cellStyle name="Обычный_Форматы по компаниям_last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tabSelected="1" view="pageBreakPreview" zoomScale="75" zoomScaleNormal="85" zoomScaleSheetLayoutView="75" zoomScalePageLayoutView="0" workbookViewId="0" topLeftCell="B7">
      <pane xSplit="1" topLeftCell="C1" activePane="topRight" state="frozen"/>
      <selection pane="topLeft" activeCell="B31" sqref="B31"/>
      <selection pane="topRight" activeCell="G35" sqref="G35"/>
    </sheetView>
  </sheetViews>
  <sheetFormatPr defaultColWidth="9.8515625" defaultRowHeight="12.75"/>
  <cols>
    <col min="1" max="1" width="15.00390625" style="1" customWidth="1"/>
    <col min="2" max="2" width="88.421875" style="2" customWidth="1"/>
    <col min="3" max="3" width="20.28125" style="1" customWidth="1"/>
    <col min="4" max="4" width="11.8515625" style="3" customWidth="1"/>
    <col min="5" max="5" width="13.7109375" style="3" customWidth="1"/>
    <col min="6" max="6" width="13.7109375" style="1" customWidth="1"/>
    <col min="7" max="7" width="31.140625" style="4" customWidth="1"/>
    <col min="8" max="8" width="30.00390625" style="4" customWidth="1"/>
    <col min="9" max="9" width="29.00390625" style="4" customWidth="1"/>
    <col min="10" max="10" width="28.8515625" style="4" customWidth="1"/>
    <col min="11" max="11" width="14.57421875" style="4" bestFit="1" customWidth="1"/>
    <col min="12" max="12" width="13.8515625" style="4" customWidth="1"/>
    <col min="13" max="13" width="9.8515625" style="4" bestFit="1" customWidth="1"/>
    <col min="14" max="14" width="6.8515625" style="4" bestFit="1" customWidth="1"/>
    <col min="15" max="15" width="7.57421875" style="261" customWidth="1"/>
    <col min="16" max="16" width="7.28125" style="4" customWidth="1"/>
    <col min="17" max="17" width="7.57421875" style="4" customWidth="1"/>
    <col min="18" max="18" width="7.28125" style="4" customWidth="1"/>
    <col min="19" max="19" width="13.8515625" style="4" bestFit="1" customWidth="1"/>
    <col min="20" max="20" width="8.57421875" style="4" customWidth="1"/>
    <col min="21" max="21" width="21.28125" style="5" customWidth="1"/>
    <col min="22" max="22" width="17.140625" style="4" customWidth="1"/>
    <col min="23" max="23" width="14.7109375" style="6" customWidth="1"/>
    <col min="24" max="24" width="23.7109375" style="1" customWidth="1"/>
    <col min="25" max="62" width="11.7109375" style="7" customWidth="1"/>
    <col min="63" max="63" width="13.28125" style="7" customWidth="1"/>
    <col min="64" max="64" width="12.57421875" style="7" customWidth="1"/>
    <col min="65" max="65" width="15.57421875" style="7" customWidth="1"/>
    <col min="66" max="66" width="16.57421875" style="7" customWidth="1"/>
    <col min="67" max="67" width="14.28125" style="7" customWidth="1"/>
    <col min="68" max="68" width="12.8515625" style="7" customWidth="1"/>
    <col min="69" max="69" width="19.28125" style="7" customWidth="1"/>
    <col min="70" max="16384" width="9.8515625" style="7" customWidth="1"/>
  </cols>
  <sheetData>
    <row r="1" spans="1:24" ht="15.75">
      <c r="A1" s="267" t="s">
        <v>0</v>
      </c>
      <c r="X1" s="1" t="s">
        <v>1</v>
      </c>
    </row>
    <row r="2" ht="15.75">
      <c r="X2" s="1" t="s">
        <v>2</v>
      </c>
    </row>
    <row r="3" ht="15.75">
      <c r="X3" s="1" t="s">
        <v>3</v>
      </c>
    </row>
    <row r="4" spans="1:24" ht="15.75">
      <c r="A4" s="315" t="s">
        <v>179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10"/>
    </row>
    <row r="5" spans="4:24" ht="15.75">
      <c r="D5" s="4"/>
      <c r="E5" s="4"/>
      <c r="F5" s="5"/>
      <c r="W5" s="4"/>
      <c r="X5" s="10"/>
    </row>
    <row r="6" spans="1:24" ht="18.75" customHeight="1">
      <c r="A6" s="316" t="s">
        <v>223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10"/>
    </row>
    <row r="7" spans="1:24" ht="18.75" customHeight="1">
      <c r="A7" s="316" t="s">
        <v>4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10"/>
    </row>
    <row r="8" spans="1:24" ht="15.75">
      <c r="A8" s="268"/>
      <c r="B8" s="204"/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269"/>
      <c r="Q8" s="269"/>
      <c r="R8" s="269"/>
      <c r="S8" s="269"/>
      <c r="T8" s="269"/>
      <c r="U8" s="271"/>
      <c r="V8" s="269"/>
      <c r="W8" s="269"/>
      <c r="X8" s="10"/>
    </row>
    <row r="9" spans="1:24" ht="15.75">
      <c r="A9" s="317" t="s">
        <v>5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10"/>
    </row>
    <row r="10" spans="1:24" ht="15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10"/>
    </row>
    <row r="11" spans="1:24" ht="15.75">
      <c r="A11" s="16"/>
      <c r="B11" s="272" t="s">
        <v>224</v>
      </c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62"/>
      <c r="P11" s="18"/>
      <c r="Q11" s="18"/>
      <c r="R11" s="18"/>
      <c r="S11" s="18"/>
      <c r="T11" s="18"/>
      <c r="U11" s="19"/>
      <c r="V11" s="18"/>
      <c r="W11" s="18"/>
      <c r="X11" s="10"/>
    </row>
    <row r="12" spans="1:24" ht="15.7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10"/>
    </row>
    <row r="13" spans="1:24" ht="15.75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</row>
    <row r="14" ht="15.75">
      <c r="L14" s="20"/>
    </row>
    <row r="15" spans="1:24" ht="15.75">
      <c r="A15" s="21"/>
      <c r="B15" s="22"/>
      <c r="C15" s="23"/>
      <c r="D15" s="24"/>
      <c r="E15" s="24"/>
      <c r="F15" s="23"/>
      <c r="G15" s="25"/>
      <c r="H15" s="25"/>
      <c r="I15" s="25"/>
      <c r="J15" s="25"/>
      <c r="K15" s="25"/>
      <c r="L15" s="25"/>
      <c r="M15" s="25"/>
      <c r="N15" s="25"/>
      <c r="P15" s="25"/>
      <c r="Q15" s="25"/>
      <c r="R15" s="26"/>
      <c r="S15" s="25"/>
      <c r="T15" s="25"/>
      <c r="U15" s="27"/>
      <c r="V15" s="25"/>
      <c r="W15" s="28"/>
      <c r="X15" s="23"/>
    </row>
    <row r="16" spans="1:24" ht="15.75">
      <c r="A16" s="320" t="s">
        <v>7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</row>
    <row r="17" spans="1:24" ht="57.75" customHeight="1">
      <c r="A17" s="313" t="s">
        <v>8</v>
      </c>
      <c r="B17" s="313" t="s">
        <v>9</v>
      </c>
      <c r="C17" s="313" t="s">
        <v>10</v>
      </c>
      <c r="D17" s="313" t="s">
        <v>11</v>
      </c>
      <c r="E17" s="313"/>
      <c r="F17" s="313"/>
      <c r="G17" s="312" t="s">
        <v>12</v>
      </c>
      <c r="H17" s="312" t="s">
        <v>13</v>
      </c>
      <c r="I17" s="312" t="s">
        <v>227</v>
      </c>
      <c r="J17" s="312" t="s">
        <v>228</v>
      </c>
      <c r="K17" s="312" t="s">
        <v>14</v>
      </c>
      <c r="L17" s="312"/>
      <c r="M17" s="312"/>
      <c r="N17" s="312"/>
      <c r="O17" s="312"/>
      <c r="P17" s="312"/>
      <c r="Q17" s="312"/>
      <c r="R17" s="312"/>
      <c r="S17" s="312"/>
      <c r="T17" s="312"/>
      <c r="U17" s="312" t="s">
        <v>226</v>
      </c>
      <c r="V17" s="312" t="s">
        <v>15</v>
      </c>
      <c r="W17" s="312"/>
      <c r="X17" s="313" t="s">
        <v>16</v>
      </c>
    </row>
    <row r="18" spans="1:24" ht="63.75" customHeight="1">
      <c r="A18" s="313"/>
      <c r="B18" s="313"/>
      <c r="C18" s="313"/>
      <c r="D18" s="313"/>
      <c r="E18" s="313"/>
      <c r="F18" s="313"/>
      <c r="G18" s="312"/>
      <c r="H18" s="312"/>
      <c r="I18" s="312"/>
      <c r="J18" s="312"/>
      <c r="K18" s="312" t="s">
        <v>17</v>
      </c>
      <c r="L18" s="312"/>
      <c r="M18" s="312" t="s">
        <v>18</v>
      </c>
      <c r="N18" s="312"/>
      <c r="O18" s="312" t="s">
        <v>19</v>
      </c>
      <c r="P18" s="312"/>
      <c r="Q18" s="312" t="s">
        <v>20</v>
      </c>
      <c r="R18" s="312"/>
      <c r="S18" s="312" t="s">
        <v>21</v>
      </c>
      <c r="T18" s="312"/>
      <c r="U18" s="312"/>
      <c r="V18" s="312" t="s">
        <v>22</v>
      </c>
      <c r="W18" s="314" t="s">
        <v>23</v>
      </c>
      <c r="X18" s="313"/>
    </row>
    <row r="19" spans="1:24" ht="162.75" customHeight="1">
      <c r="A19" s="313"/>
      <c r="B19" s="313"/>
      <c r="C19" s="313"/>
      <c r="D19" s="31" t="s">
        <v>24</v>
      </c>
      <c r="E19" s="31" t="s">
        <v>25</v>
      </c>
      <c r="F19" s="31" t="s">
        <v>26</v>
      </c>
      <c r="G19" s="312"/>
      <c r="H19" s="312"/>
      <c r="I19" s="312"/>
      <c r="J19" s="312"/>
      <c r="K19" s="30" t="s">
        <v>27</v>
      </c>
      <c r="L19" s="30" t="s">
        <v>28</v>
      </c>
      <c r="M19" s="30" t="s">
        <v>27</v>
      </c>
      <c r="N19" s="30" t="s">
        <v>28</v>
      </c>
      <c r="O19" s="263" t="s">
        <v>27</v>
      </c>
      <c r="P19" s="30" t="s">
        <v>28</v>
      </c>
      <c r="Q19" s="30" t="s">
        <v>27</v>
      </c>
      <c r="R19" s="30" t="s">
        <v>28</v>
      </c>
      <c r="S19" s="30" t="s">
        <v>27</v>
      </c>
      <c r="T19" s="30" t="s">
        <v>28</v>
      </c>
      <c r="U19" s="312"/>
      <c r="V19" s="312"/>
      <c r="W19" s="314"/>
      <c r="X19" s="313"/>
    </row>
    <row r="20" spans="1:24" ht="15.75">
      <c r="A20" s="29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263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29">
        <v>24</v>
      </c>
    </row>
    <row r="21" spans="1:28" s="39" customFormat="1" ht="15.75">
      <c r="A21" s="273"/>
      <c r="B21" s="218" t="s">
        <v>29</v>
      </c>
      <c r="C21" s="274"/>
      <c r="D21" s="145" t="s">
        <v>54</v>
      </c>
      <c r="E21" s="275">
        <v>23.5176242</v>
      </c>
      <c r="F21" s="135" t="s">
        <v>30</v>
      </c>
      <c r="G21" s="275">
        <v>23.5176242</v>
      </c>
      <c r="H21" s="135">
        <v>23.5176242</v>
      </c>
      <c r="I21" s="135">
        <v>0</v>
      </c>
      <c r="J21" s="248">
        <v>23.5176242</v>
      </c>
      <c r="K21" s="275">
        <v>23.5176242</v>
      </c>
      <c r="L21" s="135">
        <v>1.008213004</v>
      </c>
      <c r="M21" s="135">
        <v>1.00772</v>
      </c>
      <c r="N21" s="135">
        <v>1.008213004</v>
      </c>
      <c r="O21" s="276">
        <v>5.008880486016</v>
      </c>
      <c r="P21" s="135">
        <v>0</v>
      </c>
      <c r="Q21" s="135">
        <v>9.921085999999999</v>
      </c>
      <c r="R21" s="135">
        <v>0</v>
      </c>
      <c r="S21" s="135">
        <v>7.579937713984</v>
      </c>
      <c r="T21" s="135">
        <v>0</v>
      </c>
      <c r="U21" s="135">
        <v>0</v>
      </c>
      <c r="V21" s="135">
        <v>-0.0004930039999999636</v>
      </c>
      <c r="W21" s="277">
        <v>-0.0004892271662763105</v>
      </c>
      <c r="X21" s="129"/>
      <c r="Y21" s="37"/>
      <c r="Z21" s="38"/>
      <c r="AA21" s="38"/>
      <c r="AB21" s="38"/>
    </row>
    <row r="22" spans="1:25" ht="15.75">
      <c r="A22" s="273" t="s">
        <v>31</v>
      </c>
      <c r="B22" s="218" t="s">
        <v>32</v>
      </c>
      <c r="C22" s="274"/>
      <c r="D22" s="145" t="s">
        <v>54</v>
      </c>
      <c r="E22" s="135">
        <v>0</v>
      </c>
      <c r="F22" s="153"/>
      <c r="G22" s="135">
        <v>0</v>
      </c>
      <c r="H22" s="153">
        <v>0</v>
      </c>
      <c r="I22" s="153">
        <v>0</v>
      </c>
      <c r="J22" s="248">
        <v>0</v>
      </c>
      <c r="K22" s="153">
        <v>0</v>
      </c>
      <c r="L22" s="153">
        <v>0</v>
      </c>
      <c r="M22" s="153">
        <v>0</v>
      </c>
      <c r="N22" s="153">
        <v>0</v>
      </c>
      <c r="O22" s="278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277"/>
      <c r="X22" s="129"/>
      <c r="Y22" s="41"/>
    </row>
    <row r="23" spans="1:25" ht="47.25" hidden="1">
      <c r="A23" s="279" t="s">
        <v>33</v>
      </c>
      <c r="B23" s="215"/>
      <c r="C23" s="274"/>
      <c r="D23" s="145" t="s">
        <v>54</v>
      </c>
      <c r="E23" s="135">
        <v>0</v>
      </c>
      <c r="F23" s="145"/>
      <c r="G23" s="135">
        <v>0</v>
      </c>
      <c r="H23" s="153">
        <v>0</v>
      </c>
      <c r="I23" s="153">
        <v>0</v>
      </c>
      <c r="J23" s="248">
        <v>0</v>
      </c>
      <c r="K23" s="153">
        <v>0</v>
      </c>
      <c r="L23" s="145">
        <v>0</v>
      </c>
      <c r="M23" s="145">
        <v>0</v>
      </c>
      <c r="N23" s="145">
        <v>0</v>
      </c>
      <c r="O23" s="278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277"/>
      <c r="X23" s="129" t="s">
        <v>34</v>
      </c>
      <c r="Y23" s="41"/>
    </row>
    <row r="24" spans="1:24" ht="47.25" hidden="1">
      <c r="A24" s="279" t="s">
        <v>35</v>
      </c>
      <c r="B24" s="215"/>
      <c r="C24" s="274"/>
      <c r="D24" s="145" t="s">
        <v>54</v>
      </c>
      <c r="E24" s="135">
        <v>0</v>
      </c>
      <c r="F24" s="145"/>
      <c r="G24" s="135">
        <v>0</v>
      </c>
      <c r="H24" s="153">
        <v>0</v>
      </c>
      <c r="I24" s="153">
        <v>1</v>
      </c>
      <c r="J24" s="248">
        <v>-1</v>
      </c>
      <c r="K24" s="153">
        <v>0</v>
      </c>
      <c r="L24" s="145">
        <v>0</v>
      </c>
      <c r="M24" s="145">
        <v>0</v>
      </c>
      <c r="N24" s="145">
        <v>0</v>
      </c>
      <c r="O24" s="278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-1</v>
      </c>
      <c r="V24" s="145">
        <v>0</v>
      </c>
      <c r="W24" s="277"/>
      <c r="X24" s="129" t="s">
        <v>34</v>
      </c>
    </row>
    <row r="25" spans="1:24" ht="47.25" hidden="1">
      <c r="A25" s="279" t="s">
        <v>36</v>
      </c>
      <c r="B25" s="215"/>
      <c r="C25" s="274"/>
      <c r="D25" s="145" t="s">
        <v>54</v>
      </c>
      <c r="E25" s="135">
        <v>0</v>
      </c>
      <c r="F25" s="145"/>
      <c r="G25" s="135">
        <v>0</v>
      </c>
      <c r="H25" s="153">
        <v>0</v>
      </c>
      <c r="I25" s="153">
        <v>2</v>
      </c>
      <c r="J25" s="248">
        <v>-2</v>
      </c>
      <c r="K25" s="153">
        <v>0</v>
      </c>
      <c r="L25" s="145">
        <v>0</v>
      </c>
      <c r="M25" s="145">
        <v>0</v>
      </c>
      <c r="N25" s="145">
        <v>0</v>
      </c>
      <c r="O25" s="278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-2</v>
      </c>
      <c r="V25" s="145">
        <v>0</v>
      </c>
      <c r="W25" s="277"/>
      <c r="X25" s="129" t="s">
        <v>34</v>
      </c>
    </row>
    <row r="26" spans="1:24" ht="47.25" hidden="1">
      <c r="A26" s="279" t="s">
        <v>38</v>
      </c>
      <c r="B26" s="215"/>
      <c r="C26" s="274"/>
      <c r="D26" s="145" t="s">
        <v>54</v>
      </c>
      <c r="E26" s="135">
        <v>0</v>
      </c>
      <c r="F26" s="145"/>
      <c r="G26" s="135">
        <v>0</v>
      </c>
      <c r="H26" s="153">
        <v>0</v>
      </c>
      <c r="I26" s="153">
        <v>3</v>
      </c>
      <c r="J26" s="248">
        <v>-3</v>
      </c>
      <c r="K26" s="153">
        <v>0</v>
      </c>
      <c r="L26" s="145">
        <v>0</v>
      </c>
      <c r="M26" s="145">
        <v>0</v>
      </c>
      <c r="N26" s="145">
        <v>0</v>
      </c>
      <c r="O26" s="278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-3</v>
      </c>
      <c r="V26" s="145">
        <v>0</v>
      </c>
      <c r="W26" s="277"/>
      <c r="X26" s="129" t="s">
        <v>34</v>
      </c>
    </row>
    <row r="27" spans="1:24" ht="47.25" hidden="1">
      <c r="A27" s="279" t="s">
        <v>39</v>
      </c>
      <c r="B27" s="215"/>
      <c r="C27" s="274"/>
      <c r="D27" s="145" t="s">
        <v>54</v>
      </c>
      <c r="E27" s="135">
        <v>0</v>
      </c>
      <c r="F27" s="145"/>
      <c r="G27" s="135">
        <v>0</v>
      </c>
      <c r="H27" s="153">
        <v>0</v>
      </c>
      <c r="I27" s="153">
        <v>0</v>
      </c>
      <c r="J27" s="248">
        <v>0</v>
      </c>
      <c r="K27" s="153">
        <v>0</v>
      </c>
      <c r="L27" s="145">
        <v>0</v>
      </c>
      <c r="M27" s="145">
        <v>0</v>
      </c>
      <c r="N27" s="145">
        <v>0</v>
      </c>
      <c r="O27" s="278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277"/>
      <c r="X27" s="129" t="s">
        <v>34</v>
      </c>
    </row>
    <row r="28" spans="1:24" ht="49.5" customHeight="1" hidden="1">
      <c r="A28" s="279" t="s">
        <v>40</v>
      </c>
      <c r="B28" s="311"/>
      <c r="C28" s="311"/>
      <c r="D28" s="145" t="s">
        <v>54</v>
      </c>
      <c r="E28" s="135">
        <v>0</v>
      </c>
      <c r="F28" s="145"/>
      <c r="G28" s="135">
        <v>0</v>
      </c>
      <c r="H28" s="153">
        <v>0</v>
      </c>
      <c r="I28" s="153">
        <v>0</v>
      </c>
      <c r="J28" s="248">
        <v>0</v>
      </c>
      <c r="K28" s="153">
        <v>0</v>
      </c>
      <c r="L28" s="145">
        <v>0</v>
      </c>
      <c r="M28" s="145">
        <v>0</v>
      </c>
      <c r="N28" s="145">
        <v>0</v>
      </c>
      <c r="O28" s="278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277"/>
      <c r="X28" s="129" t="s">
        <v>34</v>
      </c>
    </row>
    <row r="29" spans="1:24" ht="49.5" customHeight="1" hidden="1">
      <c r="A29" s="279" t="s">
        <v>41</v>
      </c>
      <c r="B29" s="311"/>
      <c r="C29" s="311"/>
      <c r="D29" s="145" t="s">
        <v>54</v>
      </c>
      <c r="E29" s="135">
        <v>0</v>
      </c>
      <c r="F29" s="145"/>
      <c r="G29" s="135">
        <v>0</v>
      </c>
      <c r="H29" s="153">
        <v>0</v>
      </c>
      <c r="I29" s="153">
        <v>0</v>
      </c>
      <c r="J29" s="248">
        <v>0</v>
      </c>
      <c r="K29" s="153">
        <v>0</v>
      </c>
      <c r="L29" s="145">
        <v>0</v>
      </c>
      <c r="M29" s="145">
        <v>0</v>
      </c>
      <c r="N29" s="145">
        <v>0</v>
      </c>
      <c r="O29" s="278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277"/>
      <c r="X29" s="129" t="s">
        <v>34</v>
      </c>
    </row>
    <row r="30" spans="1:24" ht="38.25" customHeight="1" hidden="1">
      <c r="A30" s="279" t="s">
        <v>42</v>
      </c>
      <c r="B30" s="311"/>
      <c r="C30" s="311"/>
      <c r="D30" s="145" t="s">
        <v>54</v>
      </c>
      <c r="E30" s="135">
        <v>0</v>
      </c>
      <c r="F30" s="145"/>
      <c r="G30" s="135">
        <v>0</v>
      </c>
      <c r="H30" s="153">
        <v>0</v>
      </c>
      <c r="I30" s="153">
        <v>0</v>
      </c>
      <c r="J30" s="248">
        <v>0</v>
      </c>
      <c r="K30" s="153">
        <v>0</v>
      </c>
      <c r="L30" s="145">
        <v>0</v>
      </c>
      <c r="M30" s="145">
        <v>0</v>
      </c>
      <c r="N30" s="145">
        <v>0</v>
      </c>
      <c r="O30" s="278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277"/>
      <c r="X30" s="129"/>
    </row>
    <row r="31" spans="1:25" s="48" customFormat="1" ht="15.75">
      <c r="A31" s="280" t="s">
        <v>43</v>
      </c>
      <c r="B31" s="218" t="s">
        <v>44</v>
      </c>
      <c r="C31" s="281"/>
      <c r="D31" s="145" t="s">
        <v>54</v>
      </c>
      <c r="E31" s="135">
        <v>13.872179086015999</v>
      </c>
      <c r="F31" s="135"/>
      <c r="G31" s="135">
        <v>13.872179086015999</v>
      </c>
      <c r="H31" s="135">
        <v>13.872179086015999</v>
      </c>
      <c r="I31" s="135">
        <v>0</v>
      </c>
      <c r="J31" s="248">
        <v>13.872179086015999</v>
      </c>
      <c r="K31" s="135">
        <v>13.872179086015999</v>
      </c>
      <c r="L31" s="135">
        <v>0</v>
      </c>
      <c r="M31" s="135">
        <v>0</v>
      </c>
      <c r="N31" s="135">
        <v>0</v>
      </c>
      <c r="O31" s="276">
        <v>5.008880486016</v>
      </c>
      <c r="P31" s="135">
        <v>0</v>
      </c>
      <c r="Q31" s="135">
        <v>6.022366</v>
      </c>
      <c r="R31" s="135">
        <v>0</v>
      </c>
      <c r="S31" s="135">
        <v>2.8409325999999995</v>
      </c>
      <c r="T31" s="135">
        <v>0</v>
      </c>
      <c r="U31" s="135">
        <v>0</v>
      </c>
      <c r="V31" s="135">
        <v>0</v>
      </c>
      <c r="W31" s="277">
        <v>0</v>
      </c>
      <c r="X31" s="30"/>
      <c r="Y31" s="47"/>
    </row>
    <row r="32" spans="1:25" s="48" customFormat="1" ht="15.75">
      <c r="A32" s="280" t="s">
        <v>45</v>
      </c>
      <c r="B32" s="218" t="s">
        <v>46</v>
      </c>
      <c r="C32" s="281"/>
      <c r="D32" s="145" t="s">
        <v>54</v>
      </c>
      <c r="E32" s="135">
        <v>12.8741186</v>
      </c>
      <c r="F32" s="135"/>
      <c r="G32" s="135">
        <v>12.8741186</v>
      </c>
      <c r="H32" s="135">
        <v>12.8741186</v>
      </c>
      <c r="I32" s="135">
        <v>0</v>
      </c>
      <c r="J32" s="248">
        <v>12.8741186</v>
      </c>
      <c r="K32" s="135">
        <v>12.8741186</v>
      </c>
      <c r="L32" s="135">
        <v>0</v>
      </c>
      <c r="M32" s="135">
        <v>0</v>
      </c>
      <c r="N32" s="135">
        <v>0</v>
      </c>
      <c r="O32" s="276">
        <v>4.24918</v>
      </c>
      <c r="P32" s="135">
        <v>0</v>
      </c>
      <c r="Q32" s="135">
        <v>5.903186</v>
      </c>
      <c r="R32" s="135">
        <v>0</v>
      </c>
      <c r="S32" s="135">
        <v>2.7217525999999994</v>
      </c>
      <c r="T32" s="135">
        <v>0</v>
      </c>
      <c r="U32" s="135">
        <v>0</v>
      </c>
      <c r="V32" s="135">
        <v>0</v>
      </c>
      <c r="W32" s="277"/>
      <c r="X32" s="30"/>
      <c r="Y32" s="49"/>
    </row>
    <row r="33" spans="1:24" ht="51" customHeight="1">
      <c r="A33" s="282" t="s">
        <v>47</v>
      </c>
      <c r="B33" s="215" t="s">
        <v>48</v>
      </c>
      <c r="C33" s="274"/>
      <c r="D33" s="145" t="s">
        <v>54</v>
      </c>
      <c r="E33" s="135">
        <v>12.8741186</v>
      </c>
      <c r="F33" s="135" t="s">
        <v>30</v>
      </c>
      <c r="G33" s="135">
        <v>12.8741186</v>
      </c>
      <c r="H33" s="152">
        <v>12.8741186</v>
      </c>
      <c r="I33" s="153">
        <v>0</v>
      </c>
      <c r="J33" s="248">
        <v>12.8741186</v>
      </c>
      <c r="K33" s="153">
        <v>12.8741186</v>
      </c>
      <c r="L33" s="145">
        <v>0</v>
      </c>
      <c r="M33" s="145">
        <v>0</v>
      </c>
      <c r="N33" s="145">
        <v>0</v>
      </c>
      <c r="O33" s="278">
        <v>4.24918</v>
      </c>
      <c r="P33" s="145">
        <v>0</v>
      </c>
      <c r="Q33" s="145">
        <v>5.903186</v>
      </c>
      <c r="R33" s="145">
        <v>0</v>
      </c>
      <c r="S33" s="283">
        <v>2.7217525999999994</v>
      </c>
      <c r="T33" s="145">
        <v>0</v>
      </c>
      <c r="U33" s="145">
        <v>0</v>
      </c>
      <c r="V33" s="145">
        <v>0</v>
      </c>
      <c r="W33" s="277"/>
      <c r="X33" s="129" t="s">
        <v>231</v>
      </c>
    </row>
    <row r="34" spans="1:24" ht="15.75" hidden="1">
      <c r="A34" s="282" t="s">
        <v>49</v>
      </c>
      <c r="B34" s="215"/>
      <c r="C34" s="274"/>
      <c r="D34" s="145" t="s">
        <v>54</v>
      </c>
      <c r="E34" s="135">
        <v>0</v>
      </c>
      <c r="F34" s="135"/>
      <c r="G34" s="135">
        <v>0</v>
      </c>
      <c r="H34" s="153">
        <v>0</v>
      </c>
      <c r="I34" s="153">
        <v>0</v>
      </c>
      <c r="J34" s="248">
        <v>0</v>
      </c>
      <c r="K34" s="153">
        <v>0</v>
      </c>
      <c r="L34" s="145">
        <v>0</v>
      </c>
      <c r="M34" s="145">
        <v>0</v>
      </c>
      <c r="N34" s="145">
        <v>0</v>
      </c>
      <c r="O34" s="278">
        <v>0</v>
      </c>
      <c r="P34" s="244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277"/>
      <c r="X34" s="129"/>
    </row>
    <row r="35" spans="1:24" ht="15.75">
      <c r="A35" s="280" t="s">
        <v>51</v>
      </c>
      <c r="B35" s="218" t="s">
        <v>52</v>
      </c>
      <c r="C35" s="274"/>
      <c r="D35" s="145" t="s">
        <v>54</v>
      </c>
      <c r="E35" s="135">
        <v>0.998060486016</v>
      </c>
      <c r="F35" s="135"/>
      <c r="G35" s="135">
        <v>0.998060486016</v>
      </c>
      <c r="H35" s="194">
        <v>0.998060486016</v>
      </c>
      <c r="I35" s="194"/>
      <c r="J35" s="248">
        <v>0.998060486016</v>
      </c>
      <c r="K35" s="194">
        <v>0.998060486016</v>
      </c>
      <c r="L35" s="194">
        <v>0</v>
      </c>
      <c r="M35" s="194">
        <v>0</v>
      </c>
      <c r="N35" s="194">
        <v>0</v>
      </c>
      <c r="O35" s="284">
        <v>0.7597004860159999</v>
      </c>
      <c r="P35" s="194">
        <v>0</v>
      </c>
      <c r="Q35" s="194">
        <v>0.11918000000000001</v>
      </c>
      <c r="R35" s="194">
        <v>0</v>
      </c>
      <c r="S35" s="285">
        <v>0.11917999999999995</v>
      </c>
      <c r="T35" s="194">
        <v>0</v>
      </c>
      <c r="U35" s="145">
        <v>0</v>
      </c>
      <c r="V35" s="145">
        <v>0</v>
      </c>
      <c r="W35" s="277">
        <v>0</v>
      </c>
      <c r="X35" s="129"/>
    </row>
    <row r="36" spans="1:24" ht="44.25" customHeight="1">
      <c r="A36" s="279" t="s">
        <v>53</v>
      </c>
      <c r="B36" s="286" t="s">
        <v>221</v>
      </c>
      <c r="C36" s="274"/>
      <c r="D36" s="145" t="s">
        <v>54</v>
      </c>
      <c r="E36" s="135">
        <v>0.357937918656</v>
      </c>
      <c r="F36" s="135" t="s">
        <v>30</v>
      </c>
      <c r="G36" s="135">
        <v>0.357937918656</v>
      </c>
      <c r="H36" s="145">
        <v>0.357937918656</v>
      </c>
      <c r="I36" s="145">
        <v>0</v>
      </c>
      <c r="J36" s="248">
        <v>0.357937918656</v>
      </c>
      <c r="K36" s="145">
        <v>0.357937918656</v>
      </c>
      <c r="L36" s="145">
        <v>0</v>
      </c>
      <c r="M36" s="145">
        <v>0</v>
      </c>
      <c r="N36" s="145">
        <v>0</v>
      </c>
      <c r="O36" s="278">
        <v>0.357937918656</v>
      </c>
      <c r="P36" s="145">
        <v>0</v>
      </c>
      <c r="Q36" s="145">
        <v>0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277"/>
      <c r="X36" s="129" t="s">
        <v>232</v>
      </c>
    </row>
    <row r="37" spans="1:24" ht="44.25" customHeight="1">
      <c r="A37" s="279" t="s">
        <v>55</v>
      </c>
      <c r="B37" s="286" t="s">
        <v>222</v>
      </c>
      <c r="C37" s="274"/>
      <c r="D37" s="145" t="s">
        <v>54</v>
      </c>
      <c r="E37" s="145">
        <v>0.28258256736</v>
      </c>
      <c r="F37" s="135" t="s">
        <v>30</v>
      </c>
      <c r="G37" s="145">
        <v>0.28258256736</v>
      </c>
      <c r="H37" s="145">
        <v>0.28258256736</v>
      </c>
      <c r="I37" s="145">
        <v>0</v>
      </c>
      <c r="J37" s="248">
        <v>23.5176242</v>
      </c>
      <c r="K37" s="145">
        <v>0.28258256736</v>
      </c>
      <c r="L37" s="145">
        <v>0</v>
      </c>
      <c r="M37" s="145">
        <v>0</v>
      </c>
      <c r="N37" s="145">
        <v>0</v>
      </c>
      <c r="O37" s="278">
        <v>0.28258256736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287"/>
      <c r="X37" s="129" t="s">
        <v>232</v>
      </c>
    </row>
    <row r="38" spans="1:24" ht="67.5" customHeight="1">
      <c r="A38" s="279" t="s">
        <v>65</v>
      </c>
      <c r="B38" s="215" t="s">
        <v>66</v>
      </c>
      <c r="C38" s="274"/>
      <c r="D38" s="145" t="s">
        <v>54</v>
      </c>
      <c r="E38" s="135">
        <v>0.35753999999999997</v>
      </c>
      <c r="F38" s="135" t="s">
        <v>30</v>
      </c>
      <c r="G38" s="135">
        <v>0.35753999999999997</v>
      </c>
      <c r="H38" s="145">
        <v>0.35753999999999997</v>
      </c>
      <c r="I38" s="145">
        <v>0</v>
      </c>
      <c r="J38" s="248">
        <v>0.35753999999999997</v>
      </c>
      <c r="K38" s="145">
        <v>0.35753999999999997</v>
      </c>
      <c r="L38" s="145">
        <v>0</v>
      </c>
      <c r="M38" s="145">
        <v>0</v>
      </c>
      <c r="N38" s="145">
        <v>0</v>
      </c>
      <c r="O38" s="278">
        <v>0.11918000000000001</v>
      </c>
      <c r="P38" s="145">
        <v>0</v>
      </c>
      <c r="Q38" s="145">
        <v>0.11918000000000001</v>
      </c>
      <c r="R38" s="145">
        <v>0</v>
      </c>
      <c r="S38" s="145">
        <v>0.11917999999999995</v>
      </c>
      <c r="T38" s="145">
        <v>0</v>
      </c>
      <c r="U38" s="145">
        <v>0</v>
      </c>
      <c r="V38" s="145">
        <v>0</v>
      </c>
      <c r="W38" s="287"/>
      <c r="X38" s="129" t="s">
        <v>231</v>
      </c>
    </row>
    <row r="39" spans="1:24" s="48" customFormat="1" ht="31.5">
      <c r="A39" s="280" t="s">
        <v>68</v>
      </c>
      <c r="B39" s="218" t="s">
        <v>69</v>
      </c>
      <c r="C39" s="281"/>
      <c r="D39" s="145" t="s">
        <v>54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248">
        <v>0</v>
      </c>
      <c r="K39" s="135">
        <v>0</v>
      </c>
      <c r="L39" s="135">
        <v>0</v>
      </c>
      <c r="M39" s="135">
        <v>0</v>
      </c>
      <c r="N39" s="135">
        <v>0</v>
      </c>
      <c r="O39" s="276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45">
        <v>0</v>
      </c>
      <c r="V39" s="145">
        <v>0</v>
      </c>
      <c r="W39" s="287"/>
      <c r="X39" s="30"/>
    </row>
    <row r="40" spans="1:24" ht="15.75">
      <c r="A40" s="279" t="s">
        <v>47</v>
      </c>
      <c r="B40" s="215" t="s">
        <v>225</v>
      </c>
      <c r="C40" s="274"/>
      <c r="D40" s="145" t="s">
        <v>54</v>
      </c>
      <c r="E40" s="135">
        <v>0</v>
      </c>
      <c r="F40" s="145"/>
      <c r="G40" s="135">
        <v>0</v>
      </c>
      <c r="H40" s="153">
        <v>0</v>
      </c>
      <c r="I40" s="153">
        <v>0</v>
      </c>
      <c r="J40" s="248">
        <v>0</v>
      </c>
      <c r="K40" s="153">
        <v>0</v>
      </c>
      <c r="L40" s="145">
        <v>0</v>
      </c>
      <c r="M40" s="145">
        <v>0</v>
      </c>
      <c r="N40" s="145">
        <v>0</v>
      </c>
      <c r="O40" s="278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287"/>
      <c r="X40" s="129"/>
    </row>
    <row r="41" spans="1:24" ht="15.75" hidden="1">
      <c r="A41" s="279" t="s">
        <v>49</v>
      </c>
      <c r="B41" s="224"/>
      <c r="C41" s="274"/>
      <c r="D41" s="145" t="s">
        <v>54</v>
      </c>
      <c r="E41" s="135">
        <v>0</v>
      </c>
      <c r="F41" s="145"/>
      <c r="G41" s="135">
        <v>0</v>
      </c>
      <c r="H41" s="153">
        <v>0</v>
      </c>
      <c r="I41" s="153">
        <v>0</v>
      </c>
      <c r="J41" s="248">
        <v>0</v>
      </c>
      <c r="K41" s="153">
        <v>0</v>
      </c>
      <c r="L41" s="145">
        <v>0</v>
      </c>
      <c r="M41" s="145">
        <v>0</v>
      </c>
      <c r="N41" s="145">
        <v>0</v>
      </c>
      <c r="O41" s="278">
        <v>0</v>
      </c>
      <c r="P41" s="288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287"/>
      <c r="X41" s="129"/>
    </row>
    <row r="42" spans="1:24" ht="94.5" hidden="1">
      <c r="A42" s="279" t="s">
        <v>72</v>
      </c>
      <c r="B42" s="224"/>
      <c r="C42" s="274"/>
      <c r="D42" s="145" t="s">
        <v>54</v>
      </c>
      <c r="E42" s="135">
        <v>0</v>
      </c>
      <c r="F42" s="145"/>
      <c r="G42" s="135">
        <v>0</v>
      </c>
      <c r="H42" s="153">
        <v>0</v>
      </c>
      <c r="I42" s="153">
        <v>0</v>
      </c>
      <c r="J42" s="248">
        <v>0</v>
      </c>
      <c r="K42" s="153">
        <v>0</v>
      </c>
      <c r="L42" s="145">
        <v>0</v>
      </c>
      <c r="M42" s="145">
        <v>0</v>
      </c>
      <c r="N42" s="145">
        <v>0</v>
      </c>
      <c r="O42" s="278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287"/>
      <c r="X42" s="129" t="s">
        <v>74</v>
      </c>
    </row>
    <row r="43" spans="1:24" ht="15.75" hidden="1">
      <c r="A43" s="279" t="s">
        <v>75</v>
      </c>
      <c r="B43" s="224"/>
      <c r="C43" s="274"/>
      <c r="D43" s="145" t="s">
        <v>54</v>
      </c>
      <c r="E43" s="135">
        <v>0</v>
      </c>
      <c r="F43" s="145"/>
      <c r="G43" s="135">
        <v>0</v>
      </c>
      <c r="H43" s="153">
        <v>0</v>
      </c>
      <c r="I43" s="153">
        <v>0</v>
      </c>
      <c r="J43" s="248">
        <v>0</v>
      </c>
      <c r="K43" s="153">
        <v>0</v>
      </c>
      <c r="L43" s="145">
        <v>0</v>
      </c>
      <c r="M43" s="145">
        <v>0</v>
      </c>
      <c r="N43" s="145">
        <v>0</v>
      </c>
      <c r="O43" s="278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287"/>
      <c r="X43" s="129"/>
    </row>
    <row r="44" spans="1:24" ht="94.5" hidden="1">
      <c r="A44" s="279" t="s">
        <v>76</v>
      </c>
      <c r="B44" s="224"/>
      <c r="C44" s="274"/>
      <c r="D44" s="145" t="s">
        <v>54</v>
      </c>
      <c r="E44" s="135">
        <v>0</v>
      </c>
      <c r="F44" s="145"/>
      <c r="G44" s="135">
        <v>0</v>
      </c>
      <c r="H44" s="153">
        <v>0</v>
      </c>
      <c r="I44" s="153">
        <v>0</v>
      </c>
      <c r="J44" s="248">
        <v>0</v>
      </c>
      <c r="K44" s="153">
        <v>0</v>
      </c>
      <c r="L44" s="145">
        <v>0</v>
      </c>
      <c r="M44" s="145">
        <v>0</v>
      </c>
      <c r="N44" s="145">
        <v>0</v>
      </c>
      <c r="O44" s="278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287"/>
      <c r="X44" s="129" t="s">
        <v>74</v>
      </c>
    </row>
    <row r="45" spans="1:24" s="39" customFormat="1" ht="31.5">
      <c r="A45" s="280" t="s">
        <v>77</v>
      </c>
      <c r="B45" s="218" t="s">
        <v>78</v>
      </c>
      <c r="C45" s="274"/>
      <c r="D45" s="145" t="s">
        <v>54</v>
      </c>
      <c r="E45" s="135">
        <v>0</v>
      </c>
      <c r="F45" s="152" t="s">
        <v>54</v>
      </c>
      <c r="G45" s="135">
        <v>0</v>
      </c>
      <c r="H45" s="152">
        <v>0</v>
      </c>
      <c r="I45" s="152">
        <v>0</v>
      </c>
      <c r="J45" s="248">
        <v>0</v>
      </c>
      <c r="K45" s="194">
        <v>0</v>
      </c>
      <c r="L45" s="194">
        <v>0</v>
      </c>
      <c r="M45" s="194">
        <v>0</v>
      </c>
      <c r="N45" s="194">
        <v>0</v>
      </c>
      <c r="O45" s="284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45">
        <v>0</v>
      </c>
      <c r="V45" s="145">
        <v>0</v>
      </c>
      <c r="W45" s="277"/>
      <c r="X45" s="129"/>
    </row>
    <row r="46" spans="1:24" s="39" customFormat="1" ht="94.5" hidden="1">
      <c r="A46" s="279" t="s">
        <v>79</v>
      </c>
      <c r="B46" s="224"/>
      <c r="C46" s="274"/>
      <c r="D46" s="145" t="s">
        <v>54</v>
      </c>
      <c r="E46" s="135">
        <v>0</v>
      </c>
      <c r="F46" s="153"/>
      <c r="G46" s="135">
        <v>0</v>
      </c>
      <c r="H46" s="153">
        <v>0</v>
      </c>
      <c r="I46" s="153">
        <v>0</v>
      </c>
      <c r="J46" s="248">
        <v>0</v>
      </c>
      <c r="K46" s="153">
        <v>0</v>
      </c>
      <c r="L46" s="145">
        <v>0</v>
      </c>
      <c r="M46" s="145">
        <v>0</v>
      </c>
      <c r="N46" s="145">
        <v>0</v>
      </c>
      <c r="O46" s="278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287"/>
      <c r="X46" s="129" t="s">
        <v>74</v>
      </c>
    </row>
    <row r="47" spans="1:24" s="39" customFormat="1" ht="94.5" hidden="1">
      <c r="A47" s="279" t="s">
        <v>81</v>
      </c>
      <c r="B47" s="224"/>
      <c r="C47" s="274"/>
      <c r="D47" s="145" t="s">
        <v>54</v>
      </c>
      <c r="E47" s="135">
        <v>0</v>
      </c>
      <c r="F47" s="153"/>
      <c r="G47" s="135">
        <v>0</v>
      </c>
      <c r="H47" s="153">
        <v>0</v>
      </c>
      <c r="I47" s="153">
        <v>0</v>
      </c>
      <c r="J47" s="248">
        <v>0</v>
      </c>
      <c r="K47" s="153">
        <v>0</v>
      </c>
      <c r="L47" s="145">
        <v>0</v>
      </c>
      <c r="M47" s="145">
        <v>0</v>
      </c>
      <c r="N47" s="145">
        <v>0</v>
      </c>
      <c r="O47" s="278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287"/>
      <c r="X47" s="129" t="s">
        <v>74</v>
      </c>
    </row>
    <row r="48" spans="1:24" s="39" customFormat="1" ht="94.5" hidden="1">
      <c r="A48" s="279" t="s">
        <v>83</v>
      </c>
      <c r="B48" s="224"/>
      <c r="C48" s="274"/>
      <c r="D48" s="145" t="s">
        <v>54</v>
      </c>
      <c r="E48" s="135">
        <v>0</v>
      </c>
      <c r="F48" s="153"/>
      <c r="G48" s="135">
        <v>0</v>
      </c>
      <c r="H48" s="153">
        <v>0</v>
      </c>
      <c r="I48" s="153">
        <v>0</v>
      </c>
      <c r="J48" s="248">
        <v>0</v>
      </c>
      <c r="K48" s="153">
        <v>0</v>
      </c>
      <c r="L48" s="145">
        <v>0</v>
      </c>
      <c r="M48" s="145">
        <v>0</v>
      </c>
      <c r="N48" s="145">
        <v>0</v>
      </c>
      <c r="O48" s="278">
        <v>0</v>
      </c>
      <c r="P48" s="289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287"/>
      <c r="X48" s="129" t="s">
        <v>74</v>
      </c>
    </row>
    <row r="49" spans="1:24" s="39" customFormat="1" ht="94.5" hidden="1">
      <c r="A49" s="279" t="s">
        <v>85</v>
      </c>
      <c r="B49" s="224"/>
      <c r="C49" s="274"/>
      <c r="D49" s="145" t="s">
        <v>54</v>
      </c>
      <c r="E49" s="135">
        <v>0</v>
      </c>
      <c r="F49" s="153"/>
      <c r="G49" s="135">
        <v>0</v>
      </c>
      <c r="H49" s="153">
        <v>0</v>
      </c>
      <c r="I49" s="153">
        <v>0</v>
      </c>
      <c r="J49" s="248">
        <v>0</v>
      </c>
      <c r="K49" s="153">
        <v>0</v>
      </c>
      <c r="L49" s="145">
        <v>0</v>
      </c>
      <c r="M49" s="145">
        <v>0</v>
      </c>
      <c r="N49" s="145">
        <v>0</v>
      </c>
      <c r="O49" s="278">
        <v>0</v>
      </c>
      <c r="P49" s="289">
        <v>0</v>
      </c>
      <c r="Q49" s="289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287"/>
      <c r="X49" s="129" t="s">
        <v>74</v>
      </c>
    </row>
    <row r="50" spans="1:24" s="39" customFormat="1" ht="94.5" hidden="1">
      <c r="A50" s="279" t="s">
        <v>87</v>
      </c>
      <c r="B50" s="224"/>
      <c r="C50" s="274"/>
      <c r="D50" s="145" t="s">
        <v>54</v>
      </c>
      <c r="E50" s="135">
        <v>0</v>
      </c>
      <c r="F50" s="153"/>
      <c r="G50" s="135">
        <v>0</v>
      </c>
      <c r="H50" s="153">
        <v>0</v>
      </c>
      <c r="I50" s="153">
        <v>0</v>
      </c>
      <c r="J50" s="248">
        <v>0</v>
      </c>
      <c r="K50" s="153">
        <v>0</v>
      </c>
      <c r="L50" s="145">
        <v>0</v>
      </c>
      <c r="M50" s="145">
        <v>0</v>
      </c>
      <c r="N50" s="145">
        <v>0</v>
      </c>
      <c r="O50" s="278">
        <v>0</v>
      </c>
      <c r="P50" s="289">
        <v>0</v>
      </c>
      <c r="Q50" s="289">
        <v>0</v>
      </c>
      <c r="R50" s="145">
        <v>0</v>
      </c>
      <c r="S50" s="145">
        <v>0</v>
      </c>
      <c r="T50" s="145">
        <v>0</v>
      </c>
      <c r="U50" s="145">
        <v>0</v>
      </c>
      <c r="V50" s="145">
        <v>0</v>
      </c>
      <c r="W50" s="287"/>
      <c r="X50" s="129" t="s">
        <v>74</v>
      </c>
    </row>
    <row r="51" spans="1:24" s="39" customFormat="1" ht="94.5" hidden="1">
      <c r="A51" s="279" t="s">
        <v>89</v>
      </c>
      <c r="B51" s="224"/>
      <c r="C51" s="274"/>
      <c r="D51" s="145" t="s">
        <v>54</v>
      </c>
      <c r="E51" s="135">
        <v>0</v>
      </c>
      <c r="F51" s="153"/>
      <c r="G51" s="135">
        <v>0</v>
      </c>
      <c r="H51" s="153">
        <v>0</v>
      </c>
      <c r="I51" s="153">
        <v>0</v>
      </c>
      <c r="J51" s="248">
        <v>0</v>
      </c>
      <c r="K51" s="153">
        <v>0</v>
      </c>
      <c r="L51" s="145">
        <v>0</v>
      </c>
      <c r="M51" s="145">
        <v>0</v>
      </c>
      <c r="N51" s="145">
        <v>0</v>
      </c>
      <c r="O51" s="278">
        <v>0</v>
      </c>
      <c r="P51" s="289">
        <v>0</v>
      </c>
      <c r="Q51" s="289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287"/>
      <c r="X51" s="129" t="s">
        <v>74</v>
      </c>
    </row>
    <row r="52" spans="1:24" s="39" customFormat="1" ht="94.5" hidden="1">
      <c r="A52" s="279" t="s">
        <v>91</v>
      </c>
      <c r="B52" s="224"/>
      <c r="C52" s="274"/>
      <c r="D52" s="145" t="s">
        <v>54</v>
      </c>
      <c r="E52" s="135">
        <v>0</v>
      </c>
      <c r="F52" s="153"/>
      <c r="G52" s="135">
        <v>0</v>
      </c>
      <c r="H52" s="153">
        <v>0</v>
      </c>
      <c r="I52" s="153">
        <v>0</v>
      </c>
      <c r="J52" s="248">
        <v>0</v>
      </c>
      <c r="K52" s="153">
        <v>0</v>
      </c>
      <c r="L52" s="145">
        <v>0</v>
      </c>
      <c r="M52" s="145">
        <v>0</v>
      </c>
      <c r="N52" s="145">
        <v>0</v>
      </c>
      <c r="O52" s="278">
        <v>0</v>
      </c>
      <c r="P52" s="289">
        <v>0</v>
      </c>
      <c r="Q52" s="289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287"/>
      <c r="X52" s="129" t="s">
        <v>74</v>
      </c>
    </row>
    <row r="53" spans="1:24" s="39" customFormat="1" ht="94.5" hidden="1">
      <c r="A53" s="279" t="s">
        <v>93</v>
      </c>
      <c r="B53" s="224"/>
      <c r="C53" s="274"/>
      <c r="D53" s="145" t="s">
        <v>54</v>
      </c>
      <c r="E53" s="135">
        <v>0</v>
      </c>
      <c r="F53" s="153"/>
      <c r="G53" s="135">
        <v>0</v>
      </c>
      <c r="H53" s="153">
        <v>0</v>
      </c>
      <c r="I53" s="153">
        <v>0</v>
      </c>
      <c r="J53" s="248">
        <v>0</v>
      </c>
      <c r="K53" s="153">
        <v>0</v>
      </c>
      <c r="L53" s="145">
        <v>0</v>
      </c>
      <c r="M53" s="145">
        <v>0</v>
      </c>
      <c r="N53" s="145">
        <v>0</v>
      </c>
      <c r="O53" s="278">
        <v>0</v>
      </c>
      <c r="P53" s="289">
        <v>0</v>
      </c>
      <c r="Q53" s="289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287"/>
      <c r="X53" s="129" t="s">
        <v>74</v>
      </c>
    </row>
    <row r="54" spans="1:24" s="39" customFormat="1" ht="94.5" hidden="1">
      <c r="A54" s="279" t="s">
        <v>95</v>
      </c>
      <c r="B54" s="224"/>
      <c r="C54" s="274"/>
      <c r="D54" s="145" t="s">
        <v>54</v>
      </c>
      <c r="E54" s="135">
        <v>0</v>
      </c>
      <c r="F54" s="153"/>
      <c r="G54" s="135">
        <v>0</v>
      </c>
      <c r="H54" s="153">
        <v>0</v>
      </c>
      <c r="I54" s="153">
        <v>0</v>
      </c>
      <c r="J54" s="248">
        <v>0</v>
      </c>
      <c r="K54" s="153">
        <v>0</v>
      </c>
      <c r="L54" s="145">
        <v>0</v>
      </c>
      <c r="M54" s="145">
        <v>0</v>
      </c>
      <c r="N54" s="145">
        <v>0</v>
      </c>
      <c r="O54" s="278">
        <v>0</v>
      </c>
      <c r="P54" s="289">
        <v>0</v>
      </c>
      <c r="Q54" s="289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287"/>
      <c r="X54" s="129" t="s">
        <v>74</v>
      </c>
    </row>
    <row r="55" spans="1:24" s="39" customFormat="1" ht="18" customHeight="1">
      <c r="A55" s="279" t="s">
        <v>97</v>
      </c>
      <c r="B55" s="286" t="s">
        <v>225</v>
      </c>
      <c r="C55" s="274"/>
      <c r="D55" s="145" t="s">
        <v>54</v>
      </c>
      <c r="E55" s="135">
        <v>0</v>
      </c>
      <c r="F55" s="153"/>
      <c r="G55" s="135">
        <v>0</v>
      </c>
      <c r="H55" s="153">
        <v>0</v>
      </c>
      <c r="I55" s="153">
        <v>0</v>
      </c>
      <c r="J55" s="248">
        <v>0</v>
      </c>
      <c r="K55" s="153">
        <v>0</v>
      </c>
      <c r="L55" s="145">
        <v>0</v>
      </c>
      <c r="M55" s="145">
        <v>0</v>
      </c>
      <c r="N55" s="145">
        <v>0</v>
      </c>
      <c r="O55" s="278">
        <v>0</v>
      </c>
      <c r="P55" s="289">
        <v>0</v>
      </c>
      <c r="Q55" s="289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287"/>
      <c r="X55" s="129"/>
    </row>
    <row r="56" spans="1:24" s="39" customFormat="1" ht="31.5" customHeight="1" hidden="1">
      <c r="A56" s="279" t="s">
        <v>99</v>
      </c>
      <c r="B56" s="286"/>
      <c r="C56" s="274"/>
      <c r="D56" s="145" t="s">
        <v>54</v>
      </c>
      <c r="E56" s="135">
        <v>0</v>
      </c>
      <c r="F56" s="153"/>
      <c r="G56" s="135">
        <v>0</v>
      </c>
      <c r="H56" s="153">
        <v>0</v>
      </c>
      <c r="I56" s="153">
        <v>0</v>
      </c>
      <c r="J56" s="248">
        <v>0</v>
      </c>
      <c r="K56" s="153">
        <v>0</v>
      </c>
      <c r="L56" s="145">
        <v>0</v>
      </c>
      <c r="M56" s="145">
        <v>0</v>
      </c>
      <c r="N56" s="145">
        <v>0</v>
      </c>
      <c r="O56" s="278">
        <v>0</v>
      </c>
      <c r="P56" s="289">
        <v>0</v>
      </c>
      <c r="Q56" s="289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287"/>
      <c r="X56" s="129" t="s">
        <v>74</v>
      </c>
    </row>
    <row r="57" spans="1:25" s="56" customFormat="1" ht="15.75">
      <c r="A57" s="290" t="s">
        <v>101</v>
      </c>
      <c r="B57" s="218" t="s">
        <v>102</v>
      </c>
      <c r="C57" s="281"/>
      <c r="D57" s="145" t="s">
        <v>54</v>
      </c>
      <c r="E57" s="135">
        <v>9.645445113984</v>
      </c>
      <c r="F57" s="135" t="s">
        <v>30</v>
      </c>
      <c r="G57" s="135">
        <v>9.645445113984</v>
      </c>
      <c r="H57" s="152">
        <v>9.645445113984</v>
      </c>
      <c r="I57" s="152">
        <v>0</v>
      </c>
      <c r="J57" s="248">
        <v>9.645445113984</v>
      </c>
      <c r="K57" s="152">
        <v>9.645445113984</v>
      </c>
      <c r="L57" s="152">
        <v>1.008213004</v>
      </c>
      <c r="M57" s="152">
        <v>1.00772</v>
      </c>
      <c r="N57" s="152">
        <v>1.008213004</v>
      </c>
      <c r="O57" s="284">
        <v>0</v>
      </c>
      <c r="P57" s="152">
        <v>0</v>
      </c>
      <c r="Q57" s="152">
        <v>3.8987199999999995</v>
      </c>
      <c r="R57" s="152">
        <v>0</v>
      </c>
      <c r="S57" s="245">
        <v>4.739005113984001</v>
      </c>
      <c r="T57" s="152">
        <v>0</v>
      </c>
      <c r="U57" s="145">
        <v>0</v>
      </c>
      <c r="V57" s="145">
        <v>-0.0004930039999999636</v>
      </c>
      <c r="W57" s="277">
        <v>-0.0004892271662763105</v>
      </c>
      <c r="X57" s="30"/>
      <c r="Y57" s="55"/>
    </row>
    <row r="58" spans="1:24" ht="47.25">
      <c r="A58" s="279" t="s">
        <v>103</v>
      </c>
      <c r="B58" s="215" t="s">
        <v>104</v>
      </c>
      <c r="C58" s="274"/>
      <c r="D58" s="145" t="s">
        <v>54</v>
      </c>
      <c r="E58" s="299">
        <v>9.102645113984</v>
      </c>
      <c r="F58" s="135" t="s">
        <v>30</v>
      </c>
      <c r="G58" s="299">
        <v>9.102645113984</v>
      </c>
      <c r="H58" s="153">
        <v>9.102645113984</v>
      </c>
      <c r="I58" s="153">
        <v>0</v>
      </c>
      <c r="J58" s="248">
        <v>9.102645113984</v>
      </c>
      <c r="K58" s="291">
        <v>9.102645113984</v>
      </c>
      <c r="L58" s="145">
        <v>0</v>
      </c>
      <c r="M58" s="198">
        <v>1.00772</v>
      </c>
      <c r="N58" s="145">
        <v>0</v>
      </c>
      <c r="O58" s="278">
        <v>0</v>
      </c>
      <c r="P58" s="145">
        <v>0</v>
      </c>
      <c r="Q58" s="145">
        <v>3.6273199999999997</v>
      </c>
      <c r="R58" s="145">
        <v>0</v>
      </c>
      <c r="S58" s="145">
        <v>4.467605113984001</v>
      </c>
      <c r="T58" s="145">
        <v>0</v>
      </c>
      <c r="U58" s="145">
        <v>0</v>
      </c>
      <c r="V58" s="145">
        <v>1.00772</v>
      </c>
      <c r="W58" s="287"/>
      <c r="X58" s="129" t="s">
        <v>230</v>
      </c>
    </row>
    <row r="59" spans="1:24" ht="53.25" customHeight="1">
      <c r="A59" s="279" t="s">
        <v>105</v>
      </c>
      <c r="B59" s="215" t="s">
        <v>106</v>
      </c>
      <c r="C59" s="274"/>
      <c r="D59" s="145" t="s">
        <v>54</v>
      </c>
      <c r="E59" s="135">
        <v>0.5428</v>
      </c>
      <c r="F59" s="135" t="s">
        <v>30</v>
      </c>
      <c r="G59" s="135">
        <v>0.5428</v>
      </c>
      <c r="H59" s="153">
        <v>0.5428</v>
      </c>
      <c r="I59" s="153">
        <v>0</v>
      </c>
      <c r="J59" s="248">
        <v>0.5428</v>
      </c>
      <c r="K59" s="153">
        <v>0.5428</v>
      </c>
      <c r="L59" s="145">
        <v>0</v>
      </c>
      <c r="M59" s="145">
        <v>0</v>
      </c>
      <c r="N59" s="145">
        <v>0</v>
      </c>
      <c r="O59" s="278">
        <v>0</v>
      </c>
      <c r="P59" s="145">
        <v>0</v>
      </c>
      <c r="Q59" s="145">
        <v>0.2714</v>
      </c>
      <c r="R59" s="145">
        <v>0</v>
      </c>
      <c r="S59" s="197">
        <v>0.2714</v>
      </c>
      <c r="T59" s="145">
        <v>0</v>
      </c>
      <c r="U59" s="145">
        <v>0</v>
      </c>
      <c r="V59" s="145">
        <v>0</v>
      </c>
      <c r="W59" s="287"/>
      <c r="X59" s="129" t="s">
        <v>230</v>
      </c>
    </row>
    <row r="60" spans="1:24" ht="15.75">
      <c r="A60" s="279" t="s">
        <v>107</v>
      </c>
      <c r="B60" s="215" t="s">
        <v>108</v>
      </c>
      <c r="C60" s="274"/>
      <c r="D60" s="145" t="s">
        <v>54</v>
      </c>
      <c r="E60" s="135">
        <v>0</v>
      </c>
      <c r="F60" s="135" t="s">
        <v>30</v>
      </c>
      <c r="G60" s="135">
        <v>0</v>
      </c>
      <c r="H60" s="153">
        <v>0</v>
      </c>
      <c r="I60" s="153">
        <v>0</v>
      </c>
      <c r="J60" s="248">
        <v>0</v>
      </c>
      <c r="K60" s="153">
        <v>0</v>
      </c>
      <c r="L60" s="145">
        <v>0</v>
      </c>
      <c r="M60" s="145">
        <v>0</v>
      </c>
      <c r="N60" s="145">
        <v>0</v>
      </c>
      <c r="O60" s="278">
        <v>0</v>
      </c>
      <c r="P60" s="145">
        <v>0</v>
      </c>
      <c r="Q60" s="145">
        <v>0</v>
      </c>
      <c r="R60" s="145">
        <v>0</v>
      </c>
      <c r="S60" s="197">
        <v>0</v>
      </c>
      <c r="T60" s="145">
        <v>0</v>
      </c>
      <c r="U60" s="145">
        <v>0</v>
      </c>
      <c r="V60" s="145">
        <v>0</v>
      </c>
      <c r="W60" s="287"/>
      <c r="X60" s="129"/>
    </row>
    <row r="61" spans="1:24" ht="15.75" hidden="1">
      <c r="A61" s="292" t="s">
        <v>109</v>
      </c>
      <c r="B61" s="293"/>
      <c r="C61" s="294"/>
      <c r="D61" s="145" t="s">
        <v>54</v>
      </c>
      <c r="E61" s="135">
        <v>0</v>
      </c>
      <c r="F61" s="295"/>
      <c r="G61" s="135">
        <v>0</v>
      </c>
      <c r="H61" s="295">
        <v>0</v>
      </c>
      <c r="I61" s="295">
        <v>0</v>
      </c>
      <c r="J61" s="248">
        <v>0</v>
      </c>
      <c r="K61" s="295">
        <v>0</v>
      </c>
      <c r="L61" s="198">
        <v>0</v>
      </c>
      <c r="M61" s="198"/>
      <c r="N61" s="198">
        <v>0</v>
      </c>
      <c r="O61" s="296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145">
        <v>0</v>
      </c>
      <c r="V61" s="145">
        <v>0</v>
      </c>
      <c r="W61" s="297"/>
      <c r="X61" s="305"/>
    </row>
    <row r="62" spans="1:24" ht="15.75" hidden="1">
      <c r="A62" s="279" t="s">
        <v>111</v>
      </c>
      <c r="B62" s="160"/>
      <c r="C62" s="274"/>
      <c r="D62" s="145" t="s">
        <v>54</v>
      </c>
      <c r="E62" s="135">
        <v>0</v>
      </c>
      <c r="F62" s="153"/>
      <c r="G62" s="135">
        <v>0</v>
      </c>
      <c r="H62" s="153">
        <v>0</v>
      </c>
      <c r="I62" s="153">
        <v>0</v>
      </c>
      <c r="J62" s="248">
        <v>0</v>
      </c>
      <c r="K62" s="295">
        <v>0</v>
      </c>
      <c r="L62" s="198">
        <v>0</v>
      </c>
      <c r="M62" s="145">
        <v>0</v>
      </c>
      <c r="N62" s="145">
        <v>0</v>
      </c>
      <c r="O62" s="278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287"/>
      <c r="X62" s="129"/>
    </row>
    <row r="63" spans="1:24" ht="15.75" hidden="1">
      <c r="A63" s="279" t="s">
        <v>113</v>
      </c>
      <c r="B63" s="160"/>
      <c r="C63" s="217"/>
      <c r="D63" s="145" t="s">
        <v>54</v>
      </c>
      <c r="E63" s="135">
        <v>0</v>
      </c>
      <c r="F63" s="147"/>
      <c r="G63" s="135">
        <v>0</v>
      </c>
      <c r="H63" s="153">
        <v>0</v>
      </c>
      <c r="I63" s="153">
        <v>0</v>
      </c>
      <c r="J63" s="248">
        <v>0</v>
      </c>
      <c r="K63" s="295">
        <v>0</v>
      </c>
      <c r="L63" s="198">
        <v>0</v>
      </c>
      <c r="M63" s="153">
        <v>0</v>
      </c>
      <c r="N63" s="153">
        <v>0</v>
      </c>
      <c r="O63" s="278">
        <v>0</v>
      </c>
      <c r="P63" s="153">
        <v>0</v>
      </c>
      <c r="Q63" s="153">
        <v>0</v>
      </c>
      <c r="R63" s="153">
        <v>0</v>
      </c>
      <c r="S63" s="153">
        <v>0</v>
      </c>
      <c r="T63" s="161">
        <v>0</v>
      </c>
      <c r="U63" s="145">
        <v>0</v>
      </c>
      <c r="V63" s="145">
        <v>0</v>
      </c>
      <c r="W63" s="298"/>
      <c r="X63" s="147"/>
    </row>
    <row r="64" spans="1:24" ht="15.75" hidden="1">
      <c r="A64" s="279" t="s">
        <v>115</v>
      </c>
      <c r="B64" s="160"/>
      <c r="C64" s="217"/>
      <c r="D64" s="145" t="s">
        <v>54</v>
      </c>
      <c r="E64" s="135">
        <v>0</v>
      </c>
      <c r="F64" s="147"/>
      <c r="G64" s="135">
        <v>0</v>
      </c>
      <c r="H64" s="153">
        <v>0</v>
      </c>
      <c r="I64" s="153">
        <v>0</v>
      </c>
      <c r="J64" s="248">
        <v>0</v>
      </c>
      <c r="K64" s="295">
        <v>0</v>
      </c>
      <c r="L64" s="198">
        <v>0</v>
      </c>
      <c r="M64" s="153">
        <v>0</v>
      </c>
      <c r="N64" s="153">
        <v>0</v>
      </c>
      <c r="O64" s="278">
        <v>0</v>
      </c>
      <c r="P64" s="153">
        <v>0</v>
      </c>
      <c r="Q64" s="153">
        <v>0</v>
      </c>
      <c r="R64" s="153">
        <v>0</v>
      </c>
      <c r="S64" s="153">
        <v>0</v>
      </c>
      <c r="T64" s="161">
        <v>0</v>
      </c>
      <c r="U64" s="145">
        <v>0</v>
      </c>
      <c r="V64" s="145">
        <v>0</v>
      </c>
      <c r="W64" s="298"/>
      <c r="X64" s="147"/>
    </row>
    <row r="65" spans="1:24" ht="63">
      <c r="A65" s="279" t="s">
        <v>117</v>
      </c>
      <c r="B65" s="160" t="s">
        <v>118</v>
      </c>
      <c r="C65" s="217"/>
      <c r="D65" s="145" t="s">
        <v>54</v>
      </c>
      <c r="E65" s="135">
        <v>0</v>
      </c>
      <c r="F65" s="147"/>
      <c r="G65" s="135">
        <v>0</v>
      </c>
      <c r="H65" s="153">
        <v>0</v>
      </c>
      <c r="I65" s="153">
        <v>0</v>
      </c>
      <c r="J65" s="248">
        <v>0</v>
      </c>
      <c r="K65" s="295">
        <v>0</v>
      </c>
      <c r="L65" s="198">
        <v>1.008213004</v>
      </c>
      <c r="M65" s="153">
        <v>0</v>
      </c>
      <c r="N65" s="153">
        <v>1.008213004</v>
      </c>
      <c r="O65" s="278">
        <v>0</v>
      </c>
      <c r="P65" s="153">
        <v>0</v>
      </c>
      <c r="Q65" s="153">
        <v>0</v>
      </c>
      <c r="R65" s="153">
        <v>0</v>
      </c>
      <c r="S65" s="153">
        <v>0</v>
      </c>
      <c r="T65" s="162">
        <v>0</v>
      </c>
      <c r="U65" s="145">
        <v>0</v>
      </c>
      <c r="V65" s="145">
        <v>-1.008213004</v>
      </c>
      <c r="W65" s="298"/>
      <c r="X65" s="306" t="s">
        <v>229</v>
      </c>
    </row>
    <row r="66" spans="10:23" ht="15.75">
      <c r="J66" s="65"/>
      <c r="K66" s="66"/>
      <c r="L66" s="20"/>
      <c r="M66" s="67"/>
      <c r="N66" s="66"/>
      <c r="O66" s="264"/>
      <c r="P66" s="66"/>
      <c r="Q66" s="67"/>
      <c r="R66" s="66"/>
      <c r="S66" s="67"/>
      <c r="T66" s="66"/>
      <c r="U66" s="65"/>
      <c r="W66" s="4"/>
    </row>
    <row r="67" spans="10:11" ht="15.75">
      <c r="J67" s="1"/>
      <c r="K67" s="1"/>
    </row>
    <row r="68" spans="10:22" ht="15.75">
      <c r="J68" s="1"/>
      <c r="K68" s="1"/>
      <c r="L68" s="68"/>
      <c r="M68" s="1"/>
      <c r="N68" s="1"/>
      <c r="O68" s="265"/>
      <c r="P68" s="1"/>
      <c r="Q68" s="1"/>
      <c r="R68" s="1"/>
      <c r="S68" s="1"/>
      <c r="T68" s="1"/>
      <c r="U68" s="1"/>
      <c r="V68" s="3"/>
    </row>
    <row r="69" ht="15.75">
      <c r="L69" s="69"/>
    </row>
    <row r="70" ht="15.75">
      <c r="L70" s="70"/>
    </row>
    <row r="71" spans="13:14" ht="15.75">
      <c r="M71" s="20"/>
      <c r="N71" s="71"/>
    </row>
    <row r="73" ht="15.75">
      <c r="L73" s="72"/>
    </row>
    <row r="75" spans="14:16" ht="15.75">
      <c r="N75" s="66"/>
      <c r="O75" s="266"/>
      <c r="P75" s="66"/>
    </row>
  </sheetData>
  <sheetProtection selectLockedCells="1" selectUnlockedCells="1"/>
  <mergeCells count="30">
    <mergeCell ref="Q18:R18"/>
    <mergeCell ref="S18:T18"/>
    <mergeCell ref="V18:V19"/>
    <mergeCell ref="A13:X13"/>
    <mergeCell ref="A16:X16"/>
    <mergeCell ref="A17:A19"/>
    <mergeCell ref="B17:B19"/>
    <mergeCell ref="A4:W4"/>
    <mergeCell ref="A6:W6"/>
    <mergeCell ref="A7:W7"/>
    <mergeCell ref="A9:W9"/>
    <mergeCell ref="A10:W10"/>
    <mergeCell ref="A12:W12"/>
    <mergeCell ref="X17:X19"/>
    <mergeCell ref="I17:I19"/>
    <mergeCell ref="J17:J19"/>
    <mergeCell ref="K18:L18"/>
    <mergeCell ref="K17:T17"/>
    <mergeCell ref="W18:W19"/>
    <mergeCell ref="M18:N18"/>
    <mergeCell ref="U17:U19"/>
    <mergeCell ref="V17:W17"/>
    <mergeCell ref="O18:P18"/>
    <mergeCell ref="B29:C29"/>
    <mergeCell ref="B30:C30"/>
    <mergeCell ref="G17:G19"/>
    <mergeCell ref="H17:H19"/>
    <mergeCell ref="C17:C19"/>
    <mergeCell ref="D17:F18"/>
    <mergeCell ref="B28:C28"/>
  </mergeCells>
  <dataValidations count="2">
    <dataValidation type="textLength" operator="lessThanOrEqual" allowBlank="1" showErrorMessage="1" errorTitle="Ошибка" error="Допускается ввод не более 900 символов!" sqref="B58:B61 B40:B44 B46:B56 B36:B38 B33:B34 B23">
      <formula1>900</formula1>
    </dataValidation>
    <dataValidation type="decimal" allowBlank="1" showErrorMessage="1" errorTitle="Ошибка" error="Допускается ввод только неотрицательных чисел!" sqref="I40:I56 I58:I62 I33:I38 I23:I30">
      <formula1>0</formula1>
      <formula2>9.99999999999999E+23</formula2>
    </dataValidation>
  </dataValidations>
  <printOptions horizontalCentered="1"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view="pageBreakPreview" zoomScale="85" zoomScaleNormal="85" zoomScaleSheetLayoutView="85" zoomScalePageLayoutView="0" workbookViewId="0" topLeftCell="K19">
      <selection activeCell="N19" sqref="N19"/>
    </sheetView>
  </sheetViews>
  <sheetFormatPr defaultColWidth="9.8515625" defaultRowHeight="12.75"/>
  <cols>
    <col min="1" max="1" width="15.28125" style="1" customWidth="1"/>
    <col min="2" max="2" width="91.57421875" style="2" customWidth="1"/>
    <col min="3" max="3" width="16.421875" style="1" customWidth="1"/>
    <col min="4" max="4" width="14.8515625" style="4" customWidth="1"/>
    <col min="5" max="5" width="15.28125" style="4" bestFit="1" customWidth="1"/>
    <col min="6" max="6" width="15.140625" style="4" customWidth="1"/>
    <col min="7" max="7" width="17.00390625" style="4" customWidth="1"/>
    <col min="8" max="8" width="15.8515625" style="4" customWidth="1"/>
    <col min="9" max="9" width="15.28125" style="4" bestFit="1" customWidth="1"/>
    <col min="10" max="10" width="13.8515625" style="4" customWidth="1"/>
    <col min="11" max="11" width="13.7109375" style="4" customWidth="1"/>
    <col min="12" max="12" width="18.28125" style="4" customWidth="1"/>
    <col min="13" max="13" width="14.57421875" style="4" customWidth="1"/>
    <col min="14" max="14" width="14.7109375" style="4" customWidth="1"/>
    <col min="15" max="15" width="12.8515625" style="4" customWidth="1"/>
    <col min="16" max="16" width="14.57421875" style="4" customWidth="1"/>
    <col min="17" max="18" width="14.421875" style="4" customWidth="1"/>
    <col min="19" max="19" width="15.8515625" style="4" customWidth="1"/>
    <col min="20" max="20" width="16.57421875" style="4" customWidth="1"/>
    <col min="21" max="21" width="15.7109375" style="4" customWidth="1"/>
    <col min="22" max="22" width="17.00390625" style="4" customWidth="1"/>
    <col min="23" max="23" width="18.140625" style="4" customWidth="1"/>
    <col min="24" max="24" width="13.28125" style="7" customWidth="1"/>
    <col min="25" max="25" width="11.7109375" style="7" customWidth="1"/>
    <col min="26" max="26" width="25.00390625" style="7" customWidth="1"/>
    <col min="27" max="64" width="11.7109375" style="7" customWidth="1"/>
    <col min="65" max="65" width="13.28125" style="7" customWidth="1"/>
    <col min="66" max="66" width="12.57421875" style="7" customWidth="1"/>
    <col min="67" max="67" width="15.57421875" style="7" customWidth="1"/>
    <col min="68" max="68" width="16.57421875" style="7" customWidth="1"/>
    <col min="69" max="69" width="14.28125" style="7" customWidth="1"/>
    <col min="70" max="70" width="12.8515625" style="7" customWidth="1"/>
    <col min="71" max="71" width="19.28125" style="7" customWidth="1"/>
    <col min="72" max="16384" width="9.8515625" style="7" customWidth="1"/>
  </cols>
  <sheetData>
    <row r="1" spans="1:23" ht="18.75">
      <c r="A1" s="73"/>
      <c r="W1" s="11" t="s">
        <v>120</v>
      </c>
    </row>
    <row r="2" ht="18.75">
      <c r="W2" s="11" t="s">
        <v>2</v>
      </c>
    </row>
    <row r="3" ht="18.75">
      <c r="W3" s="11" t="s">
        <v>3</v>
      </c>
    </row>
    <row r="4" spans="1:23" ht="18.75">
      <c r="A4" s="322" t="s">
        <v>121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</row>
    <row r="5" ht="18.75">
      <c r="W5" s="11"/>
    </row>
    <row r="6" spans="1:23" ht="18.75" customHeight="1">
      <c r="A6" s="323" t="s">
        <v>223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</row>
    <row r="7" spans="1:23" ht="18.7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</row>
    <row r="8" spans="1:23" ht="18.75">
      <c r="A8" s="12"/>
      <c r="B8" s="272" t="s">
        <v>224</v>
      </c>
      <c r="C8" s="17"/>
      <c r="D8" s="14"/>
      <c r="E8" s="14"/>
      <c r="F8" s="14"/>
      <c r="G8" s="14"/>
      <c r="H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317" t="s">
        <v>122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</row>
    <row r="10" spans="1:23" ht="15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</row>
    <row r="11" spans="1:23" ht="15.75">
      <c r="A11" s="16"/>
      <c r="B11" s="74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.75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</row>
    <row r="13" spans="1:23" ht="24" customHeight="1">
      <c r="A13" s="321" t="s">
        <v>123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</row>
    <row r="14" spans="1:23" ht="15.75" customHeight="1">
      <c r="A14" s="313" t="s">
        <v>8</v>
      </c>
      <c r="B14" s="313" t="s">
        <v>9</v>
      </c>
      <c r="C14" s="313" t="s">
        <v>124</v>
      </c>
      <c r="D14" s="312" t="s">
        <v>14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</row>
    <row r="15" spans="1:23" ht="42.75" customHeight="1">
      <c r="A15" s="313"/>
      <c r="B15" s="313"/>
      <c r="C15" s="313"/>
      <c r="D15" s="312" t="s">
        <v>17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 t="s">
        <v>125</v>
      </c>
      <c r="O15" s="312"/>
      <c r="P15" s="312"/>
      <c r="Q15" s="312"/>
      <c r="R15" s="312"/>
      <c r="S15" s="312"/>
      <c r="T15" s="312"/>
      <c r="U15" s="312"/>
      <c r="V15" s="312"/>
      <c r="W15" s="312"/>
    </row>
    <row r="16" spans="1:23" ht="15.75" customHeight="1">
      <c r="A16" s="313"/>
      <c r="B16" s="313"/>
      <c r="C16" s="313"/>
      <c r="D16" s="312" t="s">
        <v>27</v>
      </c>
      <c r="E16" s="312"/>
      <c r="F16" s="312"/>
      <c r="G16" s="312"/>
      <c r="H16" s="312"/>
      <c r="I16" s="312" t="s">
        <v>28</v>
      </c>
      <c r="J16" s="312"/>
      <c r="K16" s="312"/>
      <c r="L16" s="312"/>
      <c r="M16" s="312"/>
      <c r="N16" s="312" t="s">
        <v>27</v>
      </c>
      <c r="O16" s="312"/>
      <c r="P16" s="312"/>
      <c r="Q16" s="312"/>
      <c r="R16" s="312"/>
      <c r="S16" s="312" t="s">
        <v>28</v>
      </c>
      <c r="T16" s="312"/>
      <c r="U16" s="312"/>
      <c r="V16" s="312"/>
      <c r="W16" s="312"/>
    </row>
    <row r="17" spans="1:23" ht="184.5" customHeight="1">
      <c r="A17" s="313"/>
      <c r="B17" s="313"/>
      <c r="C17" s="313"/>
      <c r="D17" s="75" t="s">
        <v>126</v>
      </c>
      <c r="E17" s="75" t="s">
        <v>127</v>
      </c>
      <c r="F17" s="75" t="s">
        <v>128</v>
      </c>
      <c r="G17" s="75" t="s">
        <v>129</v>
      </c>
      <c r="H17" s="75" t="s">
        <v>130</v>
      </c>
      <c r="I17" s="75" t="s">
        <v>131</v>
      </c>
      <c r="J17" s="75" t="s">
        <v>127</v>
      </c>
      <c r="K17" s="75" t="s">
        <v>128</v>
      </c>
      <c r="L17" s="75" t="s">
        <v>129</v>
      </c>
      <c r="M17" s="75" t="s">
        <v>130</v>
      </c>
      <c r="N17" s="75" t="s">
        <v>126</v>
      </c>
      <c r="O17" s="75" t="s">
        <v>127</v>
      </c>
      <c r="P17" s="75" t="s">
        <v>128</v>
      </c>
      <c r="Q17" s="75" t="s">
        <v>129</v>
      </c>
      <c r="R17" s="75" t="s">
        <v>130</v>
      </c>
      <c r="S17" s="75" t="s">
        <v>131</v>
      </c>
      <c r="T17" s="75" t="s">
        <v>127</v>
      </c>
      <c r="U17" s="75" t="s">
        <v>128</v>
      </c>
      <c r="V17" s="75" t="s">
        <v>129</v>
      </c>
      <c r="W17" s="75" t="s">
        <v>130</v>
      </c>
    </row>
    <row r="18" spans="1:23" ht="26.25" customHeight="1">
      <c r="A18" s="46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  <c r="H18" s="46">
        <v>8</v>
      </c>
      <c r="I18" s="46">
        <v>9</v>
      </c>
      <c r="J18" s="46">
        <v>10</v>
      </c>
      <c r="K18" s="46">
        <v>11</v>
      </c>
      <c r="L18" s="46">
        <v>12</v>
      </c>
      <c r="M18" s="46">
        <v>13</v>
      </c>
      <c r="N18" s="46">
        <v>14</v>
      </c>
      <c r="O18" s="46">
        <v>15</v>
      </c>
      <c r="P18" s="46">
        <v>16</v>
      </c>
      <c r="Q18" s="46">
        <v>17</v>
      </c>
      <c r="R18" s="46">
        <v>18</v>
      </c>
      <c r="S18" s="46">
        <v>19</v>
      </c>
      <c r="T18" s="46">
        <v>20</v>
      </c>
      <c r="U18" s="46">
        <v>21</v>
      </c>
      <c r="V18" s="46">
        <v>22</v>
      </c>
      <c r="W18" s="46">
        <v>23</v>
      </c>
    </row>
    <row r="19" spans="1:23" ht="16.5">
      <c r="A19" s="76"/>
      <c r="B19" s="33" t="s">
        <v>29</v>
      </c>
      <c r="C19" s="34"/>
      <c r="D19" s="35">
        <f aca="true" t="shared" si="0" ref="D19:W19">D20+D21+D30</f>
        <v>23.5176242</v>
      </c>
      <c r="E19" s="35">
        <f t="shared" si="0"/>
        <v>0</v>
      </c>
      <c r="F19" s="35">
        <f t="shared" si="0"/>
        <v>0</v>
      </c>
      <c r="G19" s="35">
        <f t="shared" si="0"/>
        <v>23.5176242</v>
      </c>
      <c r="H19" s="35">
        <f t="shared" si="0"/>
        <v>0</v>
      </c>
      <c r="I19" s="35">
        <f t="shared" si="0"/>
        <v>1.008213004</v>
      </c>
      <c r="J19" s="35">
        <f t="shared" si="0"/>
        <v>0</v>
      </c>
      <c r="K19" s="35">
        <f t="shared" si="0"/>
        <v>0</v>
      </c>
      <c r="L19" s="35">
        <f t="shared" si="0"/>
        <v>1.008213004</v>
      </c>
      <c r="M19" s="35">
        <f t="shared" si="0"/>
        <v>0</v>
      </c>
      <c r="N19" s="35">
        <f t="shared" si="0"/>
        <v>1.00772</v>
      </c>
      <c r="O19" s="35">
        <f t="shared" si="0"/>
        <v>0</v>
      </c>
      <c r="P19" s="35">
        <f t="shared" si="0"/>
        <v>0</v>
      </c>
      <c r="Q19" s="35">
        <f t="shared" si="0"/>
        <v>1.00772</v>
      </c>
      <c r="R19" s="35">
        <f t="shared" si="0"/>
        <v>0</v>
      </c>
      <c r="S19" s="35">
        <f t="shared" si="0"/>
        <v>1.008213004</v>
      </c>
      <c r="T19" s="35">
        <f t="shared" si="0"/>
        <v>0</v>
      </c>
      <c r="U19" s="35">
        <f t="shared" si="0"/>
        <v>0</v>
      </c>
      <c r="V19" s="35">
        <f t="shared" si="0"/>
        <v>1.008213004</v>
      </c>
      <c r="W19" s="35">
        <f t="shared" si="0"/>
        <v>0</v>
      </c>
    </row>
    <row r="20" spans="1:23" ht="31.5" customHeight="1">
      <c r="A20" s="300" t="s">
        <v>31</v>
      </c>
      <c r="B20" s="33" t="s">
        <v>32</v>
      </c>
      <c r="C20" s="34"/>
      <c r="D20" s="52">
        <v>0</v>
      </c>
      <c r="E20" s="52">
        <v>0</v>
      </c>
      <c r="F20" s="52">
        <v>0</v>
      </c>
      <c r="G20" s="35">
        <f aca="true" t="shared" si="1" ref="G20:G34">D20</f>
        <v>0</v>
      </c>
      <c r="H20" s="52">
        <v>0</v>
      </c>
      <c r="I20" s="35">
        <f>'10 Квартал финансирование'!L22</f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</row>
    <row r="21" spans="1:36" ht="33">
      <c r="A21" s="81" t="s">
        <v>43</v>
      </c>
      <c r="B21" s="82" t="s">
        <v>44</v>
      </c>
      <c r="C21" s="83"/>
      <c r="D21" s="84">
        <f aca="true" t="shared" si="2" ref="D21:W21">D22+D28+D24+D29</f>
        <v>13.872179086015999</v>
      </c>
      <c r="E21" s="84">
        <f t="shared" si="2"/>
        <v>0</v>
      </c>
      <c r="F21" s="84">
        <f t="shared" si="2"/>
        <v>0</v>
      </c>
      <c r="G21" s="84">
        <f t="shared" si="2"/>
        <v>13.872179086015999</v>
      </c>
      <c r="H21" s="84">
        <f t="shared" si="2"/>
        <v>0</v>
      </c>
      <c r="I21" s="84">
        <f t="shared" si="2"/>
        <v>0</v>
      </c>
      <c r="J21" s="84">
        <f t="shared" si="2"/>
        <v>0</v>
      </c>
      <c r="K21" s="84">
        <f t="shared" si="2"/>
        <v>0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84">
        <f t="shared" si="2"/>
        <v>0</v>
      </c>
      <c r="R21" s="84">
        <f t="shared" si="2"/>
        <v>0</v>
      </c>
      <c r="S21" s="84">
        <f t="shared" si="2"/>
        <v>0</v>
      </c>
      <c r="T21" s="84">
        <f t="shared" si="2"/>
        <v>0</v>
      </c>
      <c r="U21" s="84">
        <f t="shared" si="2"/>
        <v>0</v>
      </c>
      <c r="V21" s="84">
        <f t="shared" si="2"/>
        <v>0</v>
      </c>
      <c r="W21" s="84">
        <f t="shared" si="2"/>
        <v>0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</row>
    <row r="22" spans="1:23" ht="16.5">
      <c r="A22" s="85" t="s">
        <v>140</v>
      </c>
      <c r="B22" s="33" t="s">
        <v>46</v>
      </c>
      <c r="C22" s="63"/>
      <c r="D22" s="52">
        <f>D23</f>
        <v>12.8741186</v>
      </c>
      <c r="E22" s="52">
        <f>E23</f>
        <v>0</v>
      </c>
      <c r="F22" s="52">
        <f aca="true" t="shared" si="3" ref="F22:W22">F23</f>
        <v>0</v>
      </c>
      <c r="G22" s="35">
        <f t="shared" si="1"/>
        <v>12.8741186</v>
      </c>
      <c r="H22" s="52">
        <f t="shared" si="3"/>
        <v>0</v>
      </c>
      <c r="I22" s="52">
        <f t="shared" si="3"/>
        <v>0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0</v>
      </c>
      <c r="R22" s="52">
        <f t="shared" si="3"/>
        <v>0</v>
      </c>
      <c r="S22" s="52">
        <f t="shared" si="3"/>
        <v>0</v>
      </c>
      <c r="T22" s="52">
        <f t="shared" si="3"/>
        <v>0</v>
      </c>
      <c r="U22" s="52">
        <f t="shared" si="3"/>
        <v>0</v>
      </c>
      <c r="V22" s="52">
        <f t="shared" si="3"/>
        <v>0</v>
      </c>
      <c r="W22" s="52">
        <f t="shared" si="3"/>
        <v>0</v>
      </c>
    </row>
    <row r="23" spans="1:23" ht="16.5">
      <c r="A23" s="86" t="s">
        <v>49</v>
      </c>
      <c r="B23" s="43" t="s">
        <v>48</v>
      </c>
      <c r="C23" s="63"/>
      <c r="D23" s="40">
        <f>'10 Квартал финансирование'!E33</f>
        <v>12.8741186</v>
      </c>
      <c r="E23" s="40">
        <v>0</v>
      </c>
      <c r="F23" s="40">
        <v>0</v>
      </c>
      <c r="G23" s="35">
        <f t="shared" si="1"/>
        <v>12.8741186</v>
      </c>
      <c r="H23" s="40">
        <f>H28</f>
        <v>0</v>
      </c>
      <c r="I23" s="40">
        <f>J23+K23+L23+M23</f>
        <v>0</v>
      </c>
      <c r="J23" s="40">
        <f>J28</f>
        <v>0</v>
      </c>
      <c r="K23" s="40">
        <f>K28</f>
        <v>0</v>
      </c>
      <c r="L23" s="40">
        <f>V23</f>
        <v>0</v>
      </c>
      <c r="M23" s="40">
        <f>M28</f>
        <v>0</v>
      </c>
      <c r="N23" s="40">
        <f>'10 Квартал финансирование'!M33</f>
        <v>0</v>
      </c>
      <c r="O23" s="40">
        <f>O28</f>
        <v>0</v>
      </c>
      <c r="P23" s="40">
        <f>P28</f>
        <v>0</v>
      </c>
      <c r="Q23" s="40">
        <f>N23</f>
        <v>0</v>
      </c>
      <c r="R23" s="40">
        <f>R28</f>
        <v>0</v>
      </c>
      <c r="S23" s="40">
        <v>0</v>
      </c>
      <c r="T23" s="40">
        <f>T28</f>
        <v>0</v>
      </c>
      <c r="U23" s="40">
        <f>U28</f>
        <v>0</v>
      </c>
      <c r="V23" s="40">
        <v>0</v>
      </c>
      <c r="W23" s="40">
        <f>W28</f>
        <v>0</v>
      </c>
    </row>
    <row r="24" spans="1:23" ht="16.5">
      <c r="A24" s="81" t="s">
        <v>51</v>
      </c>
      <c r="B24" s="33" t="s">
        <v>52</v>
      </c>
      <c r="C24" s="63"/>
      <c r="D24" s="52">
        <f>SUM(D25:D27)</f>
        <v>0.998060486016</v>
      </c>
      <c r="E24" s="52">
        <f>SUM(E25:E27)</f>
        <v>0</v>
      </c>
      <c r="F24" s="52">
        <f>SUM(F25:F27)</f>
        <v>0</v>
      </c>
      <c r="G24" s="52">
        <f>SUM(G25:G27)</f>
        <v>0.998060486016</v>
      </c>
      <c r="H24" s="52">
        <f>SUM(H25:H27)</f>
        <v>0</v>
      </c>
      <c r="I24" s="52">
        <f>J24+K24+L24+M24</f>
        <v>0</v>
      </c>
      <c r="J24" s="52">
        <f aca="true" t="shared" si="4" ref="J24:W24">SUM(J25:J27)</f>
        <v>0</v>
      </c>
      <c r="K24" s="52">
        <f t="shared" si="4"/>
        <v>0</v>
      </c>
      <c r="L24" s="52">
        <f t="shared" si="4"/>
        <v>0</v>
      </c>
      <c r="M24" s="52">
        <f t="shared" si="4"/>
        <v>0</v>
      </c>
      <c r="N24" s="52">
        <f t="shared" si="4"/>
        <v>0</v>
      </c>
      <c r="O24" s="52">
        <f t="shared" si="4"/>
        <v>0</v>
      </c>
      <c r="P24" s="52">
        <f t="shared" si="4"/>
        <v>0</v>
      </c>
      <c r="Q24" s="52">
        <f t="shared" si="4"/>
        <v>0</v>
      </c>
      <c r="R24" s="52">
        <f t="shared" si="4"/>
        <v>0</v>
      </c>
      <c r="S24" s="52">
        <f t="shared" si="4"/>
        <v>0</v>
      </c>
      <c r="T24" s="52">
        <f t="shared" si="4"/>
        <v>0</v>
      </c>
      <c r="U24" s="52">
        <f t="shared" si="4"/>
        <v>0</v>
      </c>
      <c r="V24" s="52">
        <f t="shared" si="4"/>
        <v>0</v>
      </c>
      <c r="W24" s="52">
        <f t="shared" si="4"/>
        <v>0</v>
      </c>
    </row>
    <row r="25" spans="1:23" ht="16.5">
      <c r="A25" s="77" t="s">
        <v>53</v>
      </c>
      <c r="B25" s="286" t="s">
        <v>221</v>
      </c>
      <c r="C25" s="63"/>
      <c r="D25" s="40">
        <f>'10 Квартал финансирование'!E36</f>
        <v>0.357937918656</v>
      </c>
      <c r="E25" s="40">
        <v>0</v>
      </c>
      <c r="F25" s="40">
        <v>0</v>
      </c>
      <c r="G25" s="35">
        <f t="shared" si="1"/>
        <v>0.357937918656</v>
      </c>
      <c r="H25" s="40">
        <v>0</v>
      </c>
      <c r="I25" s="40">
        <f>J25+K25+L25+M25</f>
        <v>0</v>
      </c>
      <c r="J25" s="40">
        <v>0</v>
      </c>
      <c r="K25" s="40">
        <v>0</v>
      </c>
      <c r="L25" s="40">
        <f>V25</f>
        <v>0</v>
      </c>
      <c r="M25" s="40">
        <v>0</v>
      </c>
      <c r="N25" s="40">
        <f>Q25+R25</f>
        <v>0</v>
      </c>
      <c r="O25" s="40">
        <v>0</v>
      </c>
      <c r="P25" s="40">
        <v>0</v>
      </c>
      <c r="Q25" s="40">
        <v>0</v>
      </c>
      <c r="R25" s="40">
        <v>0</v>
      </c>
      <c r="S25" s="40">
        <f>V25+W25</f>
        <v>0</v>
      </c>
      <c r="T25" s="40">
        <v>0</v>
      </c>
      <c r="U25" s="40">
        <v>0</v>
      </c>
      <c r="V25" s="40">
        <v>0</v>
      </c>
      <c r="W25" s="40">
        <v>0</v>
      </c>
    </row>
    <row r="26" spans="1:23" ht="16.5">
      <c r="A26" s="77" t="s">
        <v>55</v>
      </c>
      <c r="B26" s="286" t="s">
        <v>222</v>
      </c>
      <c r="C26" s="63"/>
      <c r="D26" s="40">
        <f>'10 Квартал финансирование'!E37</f>
        <v>0.28258256736</v>
      </c>
      <c r="E26" s="40">
        <v>0</v>
      </c>
      <c r="F26" s="40">
        <v>0</v>
      </c>
      <c r="G26" s="35">
        <f t="shared" si="1"/>
        <v>0.28258256736</v>
      </c>
      <c r="H26" s="40">
        <v>0</v>
      </c>
      <c r="I26" s="40">
        <f>J26+K26+L26+M26</f>
        <v>0</v>
      </c>
      <c r="J26" s="40">
        <v>0</v>
      </c>
      <c r="K26" s="40">
        <v>0</v>
      </c>
      <c r="L26" s="40">
        <f>V26</f>
        <v>0</v>
      </c>
      <c r="M26" s="40">
        <v>0</v>
      </c>
      <c r="N26" s="40">
        <f>Q26+R26</f>
        <v>0</v>
      </c>
      <c r="O26" s="40">
        <v>0</v>
      </c>
      <c r="P26" s="40">
        <v>0</v>
      </c>
      <c r="Q26" s="40">
        <v>0</v>
      </c>
      <c r="R26" s="40">
        <v>0</v>
      </c>
      <c r="S26" s="40">
        <f>V26+W26</f>
        <v>0</v>
      </c>
      <c r="T26" s="40">
        <v>0</v>
      </c>
      <c r="U26" s="40">
        <v>0</v>
      </c>
      <c r="V26" s="40">
        <v>0</v>
      </c>
      <c r="W26" s="40">
        <v>0</v>
      </c>
    </row>
    <row r="27" spans="1:23" ht="16.5">
      <c r="A27" s="77" t="s">
        <v>57</v>
      </c>
      <c r="B27" s="215" t="s">
        <v>66</v>
      </c>
      <c r="C27" s="63"/>
      <c r="D27" s="40">
        <f>'10 Квартал финансирование'!E38</f>
        <v>0.35753999999999997</v>
      </c>
      <c r="E27" s="40">
        <v>0</v>
      </c>
      <c r="F27" s="40">
        <v>0</v>
      </c>
      <c r="G27" s="35">
        <f t="shared" si="1"/>
        <v>0.35753999999999997</v>
      </c>
      <c r="H27" s="40">
        <v>0</v>
      </c>
      <c r="I27" s="40">
        <f>J27+K27+L27+M27</f>
        <v>0</v>
      </c>
      <c r="J27" s="40">
        <v>0</v>
      </c>
      <c r="K27" s="40">
        <v>0</v>
      </c>
      <c r="L27" s="40">
        <f>V27</f>
        <v>0</v>
      </c>
      <c r="M27" s="40">
        <v>0</v>
      </c>
      <c r="N27" s="40">
        <f>Q27+R27</f>
        <v>0</v>
      </c>
      <c r="O27" s="40">
        <v>0</v>
      </c>
      <c r="P27" s="40">
        <v>0</v>
      </c>
      <c r="Q27" s="40">
        <f>'10 Квартал финансирование'!M38</f>
        <v>0</v>
      </c>
      <c r="R27" s="40">
        <v>0</v>
      </c>
      <c r="S27" s="40">
        <f>V27+W27</f>
        <v>0</v>
      </c>
      <c r="T27" s="40">
        <v>0</v>
      </c>
      <c r="U27" s="40">
        <v>0</v>
      </c>
      <c r="V27" s="40">
        <v>0</v>
      </c>
      <c r="W27" s="40">
        <v>0</v>
      </c>
    </row>
    <row r="28" spans="1:23" ht="33">
      <c r="A28" s="81" t="s">
        <v>141</v>
      </c>
      <c r="B28" s="33" t="s">
        <v>69</v>
      </c>
      <c r="C28" s="63"/>
      <c r="D28" s="52">
        <v>0</v>
      </c>
      <c r="E28" s="52">
        <v>0</v>
      </c>
      <c r="F28" s="52">
        <v>0</v>
      </c>
      <c r="G28" s="35">
        <f t="shared" si="1"/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</row>
    <row r="29" spans="1:23" ht="33">
      <c r="A29" s="81" t="s">
        <v>147</v>
      </c>
      <c r="B29" s="33" t="s">
        <v>78</v>
      </c>
      <c r="C29" s="83"/>
      <c r="D29" s="84">
        <v>0</v>
      </c>
      <c r="E29" s="84">
        <v>0</v>
      </c>
      <c r="F29" s="84">
        <v>0</v>
      </c>
      <c r="G29" s="35">
        <f t="shared" si="1"/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</row>
    <row r="30" spans="1:23" ht="24.75" customHeight="1">
      <c r="A30" s="90" t="s">
        <v>101</v>
      </c>
      <c r="B30" s="91" t="s">
        <v>102</v>
      </c>
      <c r="C30" s="83"/>
      <c r="D30" s="84">
        <f>SUM(D31:D34)</f>
        <v>9.645445113984</v>
      </c>
      <c r="E30" s="84">
        <f>SUM(E31:E33)</f>
        <v>0</v>
      </c>
      <c r="F30" s="84">
        <f>SUM(F31:F33)</f>
        <v>0</v>
      </c>
      <c r="G30" s="35">
        <f t="shared" si="1"/>
        <v>9.645445113984</v>
      </c>
      <c r="H30" s="84">
        <f>SUM(H31:H33)</f>
        <v>0</v>
      </c>
      <c r="I30" s="92">
        <f>SUM(I31:I34)</f>
        <v>1.008213004</v>
      </c>
      <c r="J30" s="84">
        <f>SUM(J31:J33)</f>
        <v>0</v>
      </c>
      <c r="K30" s="84">
        <f>SUM(K31:K33)</f>
        <v>0</v>
      </c>
      <c r="L30" s="84">
        <f>SUM(L31:L34)</f>
        <v>1.008213004</v>
      </c>
      <c r="M30" s="84">
        <f aca="true" t="shared" si="5" ref="M30:R30">SUM(M31:M33)</f>
        <v>0</v>
      </c>
      <c r="N30" s="84">
        <f t="shared" si="5"/>
        <v>1.00772</v>
      </c>
      <c r="O30" s="84">
        <f t="shared" si="5"/>
        <v>0</v>
      </c>
      <c r="P30" s="84">
        <f t="shared" si="5"/>
        <v>0</v>
      </c>
      <c r="Q30" s="84">
        <f t="shared" si="5"/>
        <v>1.00772</v>
      </c>
      <c r="R30" s="84">
        <f t="shared" si="5"/>
        <v>0</v>
      </c>
      <c r="S30" s="84">
        <f>SUM(S31:S34)</f>
        <v>1.008213004</v>
      </c>
      <c r="T30" s="84">
        <f>SUM(T31:T33)</f>
        <v>0</v>
      </c>
      <c r="U30" s="93">
        <f>SUM(U31:U33)</f>
        <v>0</v>
      </c>
      <c r="V30" s="52">
        <f>SUM(V31:V34)</f>
        <v>1.008213004</v>
      </c>
      <c r="W30" s="94">
        <f>SUM(W31:W33)</f>
        <v>0</v>
      </c>
    </row>
    <row r="31" spans="1:23" ht="28.5" customHeight="1">
      <c r="A31" s="76" t="s">
        <v>148</v>
      </c>
      <c r="B31" s="95" t="s">
        <v>104</v>
      </c>
      <c r="C31" s="88"/>
      <c r="D31" s="44">
        <f>'10 Квартал финансирование'!E58</f>
        <v>9.102645113984</v>
      </c>
      <c r="E31" s="44">
        <v>0</v>
      </c>
      <c r="F31" s="44">
        <v>0</v>
      </c>
      <c r="G31" s="35">
        <f t="shared" si="1"/>
        <v>9.102645113984</v>
      </c>
      <c r="H31" s="96">
        <v>0</v>
      </c>
      <c r="I31" s="40">
        <f>J31+K31+L31+M31</f>
        <v>0</v>
      </c>
      <c r="J31" s="44">
        <v>0</v>
      </c>
      <c r="K31" s="44">
        <v>0</v>
      </c>
      <c r="L31" s="44">
        <f>'10 Квартал финансирование'!L58</f>
        <v>0</v>
      </c>
      <c r="M31" s="44">
        <v>0</v>
      </c>
      <c r="N31" s="44">
        <f>Q31+R31</f>
        <v>1.00772</v>
      </c>
      <c r="O31" s="44">
        <v>0</v>
      </c>
      <c r="P31" s="44">
        <v>0</v>
      </c>
      <c r="Q31" s="44">
        <f>'10 Квартал финансирование'!M58</f>
        <v>1.00772</v>
      </c>
      <c r="R31" s="44">
        <v>0</v>
      </c>
      <c r="S31" s="44">
        <f>V31+W31</f>
        <v>0</v>
      </c>
      <c r="T31" s="87">
        <v>0</v>
      </c>
      <c r="U31" s="87">
        <v>0</v>
      </c>
      <c r="V31" s="44">
        <f>'10 Квартал финансирование'!T58</f>
        <v>0</v>
      </c>
      <c r="W31" s="40">
        <v>0</v>
      </c>
    </row>
    <row r="32" spans="1:23" ht="26.25" customHeight="1">
      <c r="A32" s="76" t="s">
        <v>149</v>
      </c>
      <c r="B32" s="95" t="s">
        <v>106</v>
      </c>
      <c r="C32" s="63"/>
      <c r="D32" s="44">
        <f>'10 Квартал финансирование'!E59</f>
        <v>0.5428</v>
      </c>
      <c r="E32" s="44">
        <v>0</v>
      </c>
      <c r="F32" s="44">
        <v>0</v>
      </c>
      <c r="G32" s="35">
        <f t="shared" si="1"/>
        <v>0.5428</v>
      </c>
      <c r="H32" s="78">
        <v>0</v>
      </c>
      <c r="I32" s="40">
        <f>J32+K32+L32+M32</f>
        <v>0</v>
      </c>
      <c r="J32" s="44">
        <v>0</v>
      </c>
      <c r="K32" s="44">
        <v>0</v>
      </c>
      <c r="L32" s="40">
        <f>V32</f>
        <v>0</v>
      </c>
      <c r="M32" s="44">
        <v>0</v>
      </c>
      <c r="N32" s="40">
        <f>Q32+R32</f>
        <v>0</v>
      </c>
      <c r="O32" s="44">
        <v>0</v>
      </c>
      <c r="P32" s="44">
        <v>0</v>
      </c>
      <c r="Q32" s="44">
        <f>'10 Квартал финансирование'!M59</f>
        <v>0</v>
      </c>
      <c r="R32" s="44">
        <v>0</v>
      </c>
      <c r="S32" s="44">
        <f>V32+W32</f>
        <v>0</v>
      </c>
      <c r="T32" s="87">
        <v>0</v>
      </c>
      <c r="U32" s="87">
        <v>0</v>
      </c>
      <c r="V32" s="44">
        <v>0</v>
      </c>
      <c r="W32" s="40">
        <v>0</v>
      </c>
    </row>
    <row r="33" spans="1:23" ht="27.75" customHeight="1">
      <c r="A33" s="76" t="s">
        <v>150</v>
      </c>
      <c r="B33" s="95" t="s">
        <v>108</v>
      </c>
      <c r="C33" s="63"/>
      <c r="D33" s="40">
        <f>G33+H33</f>
        <v>0</v>
      </c>
      <c r="E33" s="44">
        <v>0</v>
      </c>
      <c r="F33" s="44">
        <v>0</v>
      </c>
      <c r="G33" s="35">
        <v>0</v>
      </c>
      <c r="H33" s="78">
        <v>0</v>
      </c>
      <c r="I33" s="40">
        <f>J33+K33+L33+M33</f>
        <v>0</v>
      </c>
      <c r="J33" s="44">
        <v>0</v>
      </c>
      <c r="K33" s="44">
        <v>0</v>
      </c>
      <c r="L33" s="40">
        <v>0</v>
      </c>
      <c r="M33" s="44">
        <v>0</v>
      </c>
      <c r="N33" s="40">
        <f>Q33+R33</f>
        <v>0</v>
      </c>
      <c r="O33" s="44">
        <v>0</v>
      </c>
      <c r="P33" s="44">
        <v>0</v>
      </c>
      <c r="Q33" s="44">
        <f>'10 Квартал финансирование'!M60</f>
        <v>0</v>
      </c>
      <c r="R33" s="44">
        <v>0</v>
      </c>
      <c r="S33" s="44">
        <f>V33+W33</f>
        <v>0</v>
      </c>
      <c r="T33" s="87">
        <v>0</v>
      </c>
      <c r="U33" s="87">
        <v>0</v>
      </c>
      <c r="V33" s="44">
        <v>0</v>
      </c>
      <c r="W33" s="40">
        <v>0</v>
      </c>
    </row>
    <row r="34" spans="1:23" ht="16.5">
      <c r="A34" s="98" t="s">
        <v>151</v>
      </c>
      <c r="B34" s="99" t="s">
        <v>118</v>
      </c>
      <c r="C34" s="63"/>
      <c r="D34" s="40">
        <v>0</v>
      </c>
      <c r="E34" s="40">
        <v>0</v>
      </c>
      <c r="F34" s="40">
        <v>0</v>
      </c>
      <c r="G34" s="35">
        <f t="shared" si="1"/>
        <v>0</v>
      </c>
      <c r="H34" s="40">
        <v>0</v>
      </c>
      <c r="I34" s="60">
        <f>'10 Квартал финансирование'!L57</f>
        <v>1.008213004</v>
      </c>
      <c r="J34" s="44">
        <v>0</v>
      </c>
      <c r="K34" s="44">
        <v>0</v>
      </c>
      <c r="L34" s="61">
        <f>I34</f>
        <v>1.008213004</v>
      </c>
      <c r="M34" s="44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44">
        <f>V34+W34</f>
        <v>1.008213004</v>
      </c>
      <c r="T34" s="61">
        <v>0</v>
      </c>
      <c r="U34" s="44">
        <v>0</v>
      </c>
      <c r="V34" s="44">
        <f>'10 Квартал финансирование'!N65</f>
        <v>1.008213004</v>
      </c>
      <c r="W34" s="40">
        <v>0</v>
      </c>
    </row>
    <row r="35" ht="15.75">
      <c r="V35" s="100"/>
    </row>
    <row r="36" ht="15.75">
      <c r="G36" s="101"/>
    </row>
  </sheetData>
  <sheetProtection selectLockedCells="1" selectUnlockedCells="1"/>
  <mergeCells count="17">
    <mergeCell ref="A13:W13"/>
    <mergeCell ref="A4:W4"/>
    <mergeCell ref="A6:W6"/>
    <mergeCell ref="A7:W7"/>
    <mergeCell ref="A9:W9"/>
    <mergeCell ref="A10:W10"/>
    <mergeCell ref="A12:W12"/>
    <mergeCell ref="A14:A17"/>
    <mergeCell ref="B14:B17"/>
    <mergeCell ref="C14:C17"/>
    <mergeCell ref="D14:W14"/>
    <mergeCell ref="D15:M15"/>
    <mergeCell ref="N15:W15"/>
    <mergeCell ref="D16:H16"/>
    <mergeCell ref="I16:M16"/>
    <mergeCell ref="N16:R16"/>
    <mergeCell ref="S16:W16"/>
  </mergeCells>
  <dataValidations count="1">
    <dataValidation type="textLength" operator="lessThanOrEqual" allowBlank="1" showErrorMessage="1" errorTitle="Ошибка" error="Допускается ввод не более 900 символов!" sqref="B31:B33 B25:B27 B23">
      <formula1>900</formula1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5"/>
  <sheetViews>
    <sheetView view="pageBreakPreview" zoomScale="70" zoomScaleNormal="50" zoomScaleSheetLayoutView="70" zoomScalePageLayoutView="0" workbookViewId="0" topLeftCell="B18">
      <pane xSplit="1" topLeftCell="C1" activePane="topRight" state="frozen"/>
      <selection pane="topLeft" activeCell="B16" sqref="B16"/>
      <selection pane="topRight" activeCell="D32" sqref="D32"/>
    </sheetView>
  </sheetViews>
  <sheetFormatPr defaultColWidth="9.8515625" defaultRowHeight="12.75"/>
  <cols>
    <col min="1" max="1" width="14.57421875" style="1" customWidth="1"/>
    <col min="2" max="2" width="77.00390625" style="2" customWidth="1"/>
    <col min="3" max="3" width="16.421875" style="1" customWidth="1"/>
    <col min="4" max="4" width="21.421875" style="4" customWidth="1"/>
    <col min="5" max="5" width="12.57421875" style="4" customWidth="1"/>
    <col min="6" max="6" width="16.421875" style="4" customWidth="1"/>
    <col min="7" max="7" width="14.8515625" style="4" customWidth="1"/>
    <col min="8" max="8" width="14.28125" style="4" customWidth="1"/>
    <col min="9" max="9" width="12.140625" style="4" customWidth="1"/>
    <col min="10" max="10" width="12.00390625" style="4" customWidth="1"/>
    <col min="11" max="11" width="12.140625" style="4" customWidth="1"/>
    <col min="12" max="12" width="12.8515625" style="4" customWidth="1"/>
    <col min="13" max="13" width="10.8515625" style="4" customWidth="1"/>
    <col min="14" max="15" width="10.28125" style="4" customWidth="1"/>
    <col min="16" max="17" width="10.57421875" style="4" customWidth="1"/>
    <col min="18" max="18" width="10.8515625" style="4" customWidth="1"/>
    <col min="19" max="19" width="12.28125" style="4" customWidth="1"/>
    <col min="20" max="21" width="11.57421875" style="4" customWidth="1"/>
    <col min="22" max="23" width="10.00390625" style="4" customWidth="1"/>
    <col min="24" max="25" width="9.28125" style="4" customWidth="1"/>
    <col min="26" max="27" width="10.00390625" style="4" customWidth="1"/>
    <col min="28" max="28" width="14.28125" style="4" customWidth="1"/>
    <col min="29" max="29" width="11.7109375" style="4" customWidth="1"/>
    <col min="30" max="30" width="21.57421875" style="4" customWidth="1"/>
    <col min="31" max="31" width="11.7109375" style="4" customWidth="1"/>
    <col min="32" max="32" width="14.28125" style="4" customWidth="1"/>
    <col min="33" max="33" width="11.28125" style="6" customWidth="1"/>
    <col min="34" max="34" width="11.7109375" style="6" customWidth="1"/>
    <col min="35" max="35" width="42.28125" style="1" customWidth="1"/>
    <col min="36" max="36" width="12.00390625" style="7" customWidth="1"/>
    <col min="37" max="40" width="11.7109375" style="7" customWidth="1"/>
    <col min="41" max="41" width="13.28125" style="7" customWidth="1"/>
    <col min="42" max="42" width="12.57421875" style="7" customWidth="1"/>
    <col min="43" max="43" width="15.57421875" style="7" customWidth="1"/>
    <col min="44" max="44" width="16.57421875" style="7" customWidth="1"/>
    <col min="45" max="45" width="14.28125" style="7" customWidth="1"/>
    <col min="46" max="46" width="12.8515625" style="7" customWidth="1"/>
    <col min="47" max="47" width="19.28125" style="7" customWidth="1"/>
    <col min="48" max="16384" width="9.8515625" style="7" customWidth="1"/>
  </cols>
  <sheetData>
    <row r="1" spans="1:35" ht="18.75">
      <c r="A1" s="8"/>
      <c r="G1" s="4" t="s">
        <v>0</v>
      </c>
      <c r="AI1" s="9" t="s">
        <v>152</v>
      </c>
    </row>
    <row r="2" ht="18.75">
      <c r="AI2" s="9" t="s">
        <v>2</v>
      </c>
    </row>
    <row r="3" ht="18.75">
      <c r="AI3" s="9" t="s">
        <v>3</v>
      </c>
    </row>
    <row r="4" spans="1:35" ht="18.75">
      <c r="A4" s="322" t="s">
        <v>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</row>
    <row r="5" spans="23:35" ht="18.75">
      <c r="W5" s="11" t="s">
        <v>0</v>
      </c>
      <c r="X5" s="7"/>
      <c r="Y5" s="7"/>
      <c r="Z5" s="7"/>
      <c r="AA5" s="7"/>
      <c r="AB5" s="7"/>
      <c r="AC5" s="7"/>
      <c r="AD5" s="7"/>
      <c r="AE5" s="7"/>
      <c r="AF5" s="7"/>
      <c r="AG5" s="10"/>
      <c r="AH5" s="10"/>
      <c r="AI5" s="10"/>
    </row>
    <row r="6" spans="1:35" ht="18.75" customHeight="1">
      <c r="A6" s="323" t="s">
        <v>223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</row>
    <row r="7" spans="1:35" ht="18.7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</row>
    <row r="8" spans="1:35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102"/>
      <c r="AE8" s="7"/>
      <c r="AF8" s="7"/>
      <c r="AG8" s="10"/>
      <c r="AH8" s="10"/>
      <c r="AI8" s="10"/>
    </row>
    <row r="9" spans="1:35" ht="15.75">
      <c r="A9" s="317" t="s">
        <v>122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</row>
    <row r="10" spans="1:35" ht="15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7"/>
      <c r="Y10" s="7"/>
      <c r="Z10" s="7"/>
      <c r="AA10" s="7"/>
      <c r="AB10" s="7"/>
      <c r="AC10" s="7"/>
      <c r="AD10" s="7"/>
      <c r="AE10" s="7"/>
      <c r="AF10" s="7"/>
      <c r="AG10" s="10"/>
      <c r="AH10" s="10"/>
      <c r="AI10" s="10"/>
    </row>
    <row r="11" spans="1:35" ht="78.75" customHeight="1">
      <c r="A11" s="17" t="s">
        <v>6</v>
      </c>
      <c r="B11" s="74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326" t="s">
        <v>224</v>
      </c>
      <c r="N11" s="326"/>
      <c r="O11" s="326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10"/>
      <c r="AH11" s="10"/>
      <c r="AI11" s="10"/>
    </row>
    <row r="12" spans="1:35" ht="18.75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</row>
    <row r="13" spans="1:36" ht="15.75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103"/>
    </row>
    <row r="14" spans="1:36" ht="26.25" customHeight="1">
      <c r="A14" s="320" t="s">
        <v>153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104"/>
    </row>
    <row r="15" spans="1:35" ht="68.25" customHeight="1">
      <c r="A15" s="313" t="s">
        <v>8</v>
      </c>
      <c r="B15" s="313" t="s">
        <v>9</v>
      </c>
      <c r="C15" s="313" t="s">
        <v>124</v>
      </c>
      <c r="D15" s="312" t="s">
        <v>154</v>
      </c>
      <c r="E15" s="312" t="s">
        <v>233</v>
      </c>
      <c r="F15" s="312"/>
      <c r="G15" s="312" t="s">
        <v>234</v>
      </c>
      <c r="H15" s="312"/>
      <c r="I15" s="325" t="s">
        <v>155</v>
      </c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12" t="s">
        <v>156</v>
      </c>
      <c r="AD15" s="312"/>
      <c r="AE15" s="312" t="s">
        <v>157</v>
      </c>
      <c r="AF15" s="312"/>
      <c r="AG15" s="312"/>
      <c r="AH15" s="312"/>
      <c r="AI15" s="313" t="s">
        <v>16</v>
      </c>
    </row>
    <row r="16" spans="1:35" ht="31.5" customHeight="1">
      <c r="A16" s="313"/>
      <c r="B16" s="313"/>
      <c r="C16" s="313"/>
      <c r="D16" s="312"/>
      <c r="E16" s="312"/>
      <c r="F16" s="312"/>
      <c r="G16" s="312"/>
      <c r="H16" s="312"/>
      <c r="I16" s="312" t="s">
        <v>17</v>
      </c>
      <c r="J16" s="312"/>
      <c r="K16" s="312"/>
      <c r="L16" s="312"/>
      <c r="M16" s="325" t="s">
        <v>18</v>
      </c>
      <c r="N16" s="325"/>
      <c r="O16" s="325"/>
      <c r="P16" s="325"/>
      <c r="Q16" s="325" t="s">
        <v>19</v>
      </c>
      <c r="R16" s="325"/>
      <c r="S16" s="325"/>
      <c r="T16" s="325"/>
      <c r="U16" s="325" t="s">
        <v>20</v>
      </c>
      <c r="V16" s="325"/>
      <c r="W16" s="325"/>
      <c r="X16" s="325"/>
      <c r="Y16" s="325" t="s">
        <v>21</v>
      </c>
      <c r="Z16" s="325"/>
      <c r="AA16" s="325"/>
      <c r="AB16" s="325"/>
      <c r="AC16" s="312"/>
      <c r="AD16" s="312"/>
      <c r="AE16" s="312" t="s">
        <v>158</v>
      </c>
      <c r="AF16" s="312"/>
      <c r="AG16" s="314" t="s">
        <v>23</v>
      </c>
      <c r="AH16" s="314"/>
      <c r="AI16" s="313"/>
    </row>
    <row r="17" spans="1:35" ht="31.5" customHeight="1">
      <c r="A17" s="313"/>
      <c r="B17" s="313"/>
      <c r="C17" s="313"/>
      <c r="D17" s="312"/>
      <c r="E17" s="312"/>
      <c r="F17" s="312"/>
      <c r="G17" s="312"/>
      <c r="H17" s="312"/>
      <c r="I17" s="312" t="s">
        <v>27</v>
      </c>
      <c r="J17" s="312"/>
      <c r="K17" s="312" t="s">
        <v>159</v>
      </c>
      <c r="L17" s="312"/>
      <c r="M17" s="312" t="s">
        <v>27</v>
      </c>
      <c r="N17" s="312"/>
      <c r="O17" s="312" t="s">
        <v>159</v>
      </c>
      <c r="P17" s="312"/>
      <c r="Q17" s="312" t="s">
        <v>27</v>
      </c>
      <c r="R17" s="312"/>
      <c r="S17" s="312" t="s">
        <v>159</v>
      </c>
      <c r="T17" s="312"/>
      <c r="U17" s="312" t="s">
        <v>27</v>
      </c>
      <c r="V17" s="312"/>
      <c r="W17" s="312" t="s">
        <v>159</v>
      </c>
      <c r="X17" s="312"/>
      <c r="Y17" s="312" t="s">
        <v>27</v>
      </c>
      <c r="Z17" s="312"/>
      <c r="AA17" s="312" t="s">
        <v>159</v>
      </c>
      <c r="AB17" s="312"/>
      <c r="AC17" s="30"/>
      <c r="AD17" s="30"/>
      <c r="AE17" s="312"/>
      <c r="AF17" s="312"/>
      <c r="AG17" s="314"/>
      <c r="AH17" s="314"/>
      <c r="AI17" s="313"/>
    </row>
    <row r="18" spans="1:36" ht="155.25" customHeight="1">
      <c r="A18" s="313"/>
      <c r="B18" s="313"/>
      <c r="C18" s="313"/>
      <c r="D18" s="312"/>
      <c r="E18" s="105" t="s">
        <v>160</v>
      </c>
      <c r="F18" s="105" t="s">
        <v>161</v>
      </c>
      <c r="G18" s="105" t="s">
        <v>160</v>
      </c>
      <c r="H18" s="105" t="s">
        <v>161</v>
      </c>
      <c r="I18" s="105" t="s">
        <v>160</v>
      </c>
      <c r="J18" s="105" t="s">
        <v>161</v>
      </c>
      <c r="K18" s="105" t="s">
        <v>160</v>
      </c>
      <c r="L18" s="105" t="s">
        <v>161</v>
      </c>
      <c r="M18" s="105" t="s">
        <v>160</v>
      </c>
      <c r="N18" s="105" t="s">
        <v>161</v>
      </c>
      <c r="O18" s="105" t="s">
        <v>160</v>
      </c>
      <c r="P18" s="105" t="s">
        <v>161</v>
      </c>
      <c r="Q18" s="105" t="s">
        <v>160</v>
      </c>
      <c r="R18" s="105" t="s">
        <v>161</v>
      </c>
      <c r="S18" s="105" t="s">
        <v>160</v>
      </c>
      <c r="T18" s="105" t="s">
        <v>161</v>
      </c>
      <c r="U18" s="105" t="s">
        <v>160</v>
      </c>
      <c r="V18" s="105" t="s">
        <v>161</v>
      </c>
      <c r="W18" s="105" t="s">
        <v>160</v>
      </c>
      <c r="X18" s="105" t="s">
        <v>161</v>
      </c>
      <c r="Y18" s="105" t="s">
        <v>160</v>
      </c>
      <c r="Z18" s="105" t="s">
        <v>161</v>
      </c>
      <c r="AA18" s="105" t="s">
        <v>160</v>
      </c>
      <c r="AB18" s="105" t="s">
        <v>161</v>
      </c>
      <c r="AC18" s="105" t="s">
        <v>162</v>
      </c>
      <c r="AD18" s="105" t="s">
        <v>161</v>
      </c>
      <c r="AE18" s="105" t="s">
        <v>162</v>
      </c>
      <c r="AF18" s="105" t="s">
        <v>161</v>
      </c>
      <c r="AG18" s="106" t="s">
        <v>162</v>
      </c>
      <c r="AH18" s="106" t="s">
        <v>161</v>
      </c>
      <c r="AI18" s="313"/>
      <c r="AJ18" s="39"/>
    </row>
    <row r="19" spans="1:38" ht="20.25" customHeight="1">
      <c r="A19" s="29">
        <v>1</v>
      </c>
      <c r="B19" s="29">
        <v>2</v>
      </c>
      <c r="C19" s="29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0">
        <v>14</v>
      </c>
      <c r="O19" s="30">
        <v>15</v>
      </c>
      <c r="P19" s="30">
        <v>16</v>
      </c>
      <c r="Q19" s="30">
        <v>17</v>
      </c>
      <c r="R19" s="30">
        <v>18</v>
      </c>
      <c r="S19" s="30">
        <v>19</v>
      </c>
      <c r="T19" s="30">
        <v>20</v>
      </c>
      <c r="U19" s="30">
        <v>21</v>
      </c>
      <c r="V19" s="30">
        <v>22</v>
      </c>
      <c r="W19" s="30">
        <v>23</v>
      </c>
      <c r="X19" s="30">
        <v>24</v>
      </c>
      <c r="Y19" s="30">
        <v>25</v>
      </c>
      <c r="Z19" s="30">
        <v>26</v>
      </c>
      <c r="AA19" s="30">
        <v>27</v>
      </c>
      <c r="AB19" s="30">
        <v>28</v>
      </c>
      <c r="AC19" s="30">
        <v>29</v>
      </c>
      <c r="AD19" s="30">
        <v>30</v>
      </c>
      <c r="AE19" s="30">
        <v>31</v>
      </c>
      <c r="AF19" s="30">
        <v>32</v>
      </c>
      <c r="AG19" s="30">
        <v>33</v>
      </c>
      <c r="AH19" s="30">
        <v>34</v>
      </c>
      <c r="AI19" s="29">
        <v>35</v>
      </c>
      <c r="AJ19" s="39"/>
      <c r="AK19" s="107"/>
      <c r="AL19" s="41"/>
    </row>
    <row r="20" spans="1:36" ht="18.75">
      <c r="A20" s="32"/>
      <c r="B20" s="33" t="s">
        <v>29</v>
      </c>
      <c r="C20" s="34"/>
      <c r="D20" s="35">
        <v>19.930190000000003</v>
      </c>
      <c r="E20" s="110" t="s">
        <v>163</v>
      </c>
      <c r="F20" s="108">
        <v>0</v>
      </c>
      <c r="G20" s="110" t="s">
        <v>163</v>
      </c>
      <c r="H20" s="108">
        <v>19.930190000000003</v>
      </c>
      <c r="I20" s="111" t="s">
        <v>163</v>
      </c>
      <c r="J20" s="35">
        <v>19.930190000000003</v>
      </c>
      <c r="K20" s="111" t="s">
        <v>163</v>
      </c>
      <c r="L20" s="35">
        <v>0.8544178</v>
      </c>
      <c r="M20" s="111" t="s">
        <v>163</v>
      </c>
      <c r="N20" s="108">
        <v>0.854</v>
      </c>
      <c r="O20" s="109"/>
      <c r="P20" s="35">
        <v>0.8544178</v>
      </c>
      <c r="Q20" s="53" t="s">
        <v>163</v>
      </c>
      <c r="R20" s="35">
        <v>4.2448139712</v>
      </c>
      <c r="S20" s="111" t="s">
        <v>163</v>
      </c>
      <c r="T20" s="35">
        <v>0</v>
      </c>
      <c r="U20" s="111" t="s">
        <v>163</v>
      </c>
      <c r="V20" s="35">
        <v>8.4077</v>
      </c>
      <c r="W20" s="111" t="s">
        <v>163</v>
      </c>
      <c r="X20" s="35">
        <v>0</v>
      </c>
      <c r="Y20" s="111" t="s">
        <v>163</v>
      </c>
      <c r="Z20" s="35">
        <v>6.423676028800001</v>
      </c>
      <c r="AA20" s="111" t="s">
        <v>163</v>
      </c>
      <c r="AB20" s="35">
        <v>0</v>
      </c>
      <c r="AC20" s="109"/>
      <c r="AD20" s="108">
        <v>0.0004178000000000237</v>
      </c>
      <c r="AE20" s="111" t="s">
        <v>163</v>
      </c>
      <c r="AF20" s="108">
        <v>-19.075772200000003</v>
      </c>
      <c r="AG20" s="110" t="s">
        <v>163</v>
      </c>
      <c r="AH20" s="36">
        <v>-0.9571294704164888</v>
      </c>
      <c r="AI20" s="307"/>
      <c r="AJ20" s="39"/>
    </row>
    <row r="21" spans="1:35" ht="18.75">
      <c r="A21" s="112" t="s">
        <v>31</v>
      </c>
      <c r="B21" s="33" t="s">
        <v>32</v>
      </c>
      <c r="C21" s="34"/>
      <c r="D21" s="111">
        <v>0</v>
      </c>
      <c r="E21" s="110" t="s">
        <v>163</v>
      </c>
      <c r="F21" s="111">
        <v>0</v>
      </c>
      <c r="G21" s="110" t="s">
        <v>163</v>
      </c>
      <c r="H21" s="108">
        <v>0</v>
      </c>
      <c r="I21" s="111" t="s">
        <v>163</v>
      </c>
      <c r="J21" s="111">
        <v>0</v>
      </c>
      <c r="K21" s="111" t="s">
        <v>163</v>
      </c>
      <c r="L21" s="111">
        <v>0</v>
      </c>
      <c r="M21" s="111" t="s">
        <v>163</v>
      </c>
      <c r="N21" s="111">
        <v>0</v>
      </c>
      <c r="O21" s="111">
        <v>0</v>
      </c>
      <c r="P21" s="111">
        <v>0</v>
      </c>
      <c r="Q21" s="53" t="s">
        <v>163</v>
      </c>
      <c r="R21" s="111">
        <v>0</v>
      </c>
      <c r="S21" s="111" t="s">
        <v>163</v>
      </c>
      <c r="T21" s="111">
        <v>0</v>
      </c>
      <c r="U21" s="111" t="s">
        <v>163</v>
      </c>
      <c r="V21" s="111">
        <v>0</v>
      </c>
      <c r="W21" s="111" t="s">
        <v>163</v>
      </c>
      <c r="X21" s="111">
        <v>0</v>
      </c>
      <c r="Y21" s="111" t="s">
        <v>163</v>
      </c>
      <c r="Z21" s="111">
        <v>0</v>
      </c>
      <c r="AA21" s="111" t="s">
        <v>163</v>
      </c>
      <c r="AB21" s="111">
        <v>0</v>
      </c>
      <c r="AC21" s="111">
        <v>0</v>
      </c>
      <c r="AD21" s="108">
        <v>0</v>
      </c>
      <c r="AE21" s="111">
        <v>0</v>
      </c>
      <c r="AF21" s="108">
        <v>0</v>
      </c>
      <c r="AG21" s="110" t="s">
        <v>163</v>
      </c>
      <c r="AH21" s="36"/>
      <c r="AI21" s="307"/>
    </row>
    <row r="22" spans="1:35" ht="18.75" hidden="1">
      <c r="A22" s="42" t="s">
        <v>133</v>
      </c>
      <c r="B22" s="43"/>
      <c r="C22" s="34"/>
      <c r="D22" s="110">
        <v>0</v>
      </c>
      <c r="E22" s="110" t="s">
        <v>163</v>
      </c>
      <c r="F22" s="110">
        <v>0</v>
      </c>
      <c r="G22" s="110" t="s">
        <v>163</v>
      </c>
      <c r="H22" s="108">
        <v>0</v>
      </c>
      <c r="I22" s="111" t="s">
        <v>163</v>
      </c>
      <c r="J22" s="110">
        <v>0</v>
      </c>
      <c r="K22" s="110" t="s">
        <v>163</v>
      </c>
      <c r="L22" s="110">
        <v>0</v>
      </c>
      <c r="M22" s="111" t="s">
        <v>163</v>
      </c>
      <c r="N22" s="110">
        <v>0</v>
      </c>
      <c r="O22" s="110" t="s">
        <v>163</v>
      </c>
      <c r="P22" s="110">
        <v>0</v>
      </c>
      <c r="Q22" s="110" t="s">
        <v>163</v>
      </c>
      <c r="R22" s="110">
        <v>0</v>
      </c>
      <c r="S22" s="111" t="s">
        <v>163</v>
      </c>
      <c r="T22" s="110">
        <v>0</v>
      </c>
      <c r="U22" s="110" t="s">
        <v>163</v>
      </c>
      <c r="V22" s="110">
        <v>0</v>
      </c>
      <c r="W22" s="110" t="s">
        <v>163</v>
      </c>
      <c r="X22" s="113">
        <v>0</v>
      </c>
      <c r="Y22" s="110" t="s">
        <v>163</v>
      </c>
      <c r="Z22" s="110">
        <v>0</v>
      </c>
      <c r="AA22" s="110" t="s">
        <v>163</v>
      </c>
      <c r="AB22" s="110">
        <v>0</v>
      </c>
      <c r="AC22" s="110" t="s">
        <v>163</v>
      </c>
      <c r="AD22" s="108">
        <v>0</v>
      </c>
      <c r="AE22" s="110" t="s">
        <v>163</v>
      </c>
      <c r="AF22" s="108">
        <v>0</v>
      </c>
      <c r="AG22" s="110" t="s">
        <v>163</v>
      </c>
      <c r="AH22" s="36" t="e">
        <v>#DIV/0!</v>
      </c>
      <c r="AI22" s="307"/>
    </row>
    <row r="23" spans="1:35" ht="18.75" hidden="1">
      <c r="A23" s="42" t="s">
        <v>134</v>
      </c>
      <c r="B23" s="43"/>
      <c r="C23" s="34"/>
      <c r="D23" s="110">
        <v>0</v>
      </c>
      <c r="E23" s="110" t="s">
        <v>163</v>
      </c>
      <c r="F23" s="110">
        <v>0</v>
      </c>
      <c r="G23" s="110" t="s">
        <v>163</v>
      </c>
      <c r="H23" s="108">
        <v>0</v>
      </c>
      <c r="I23" s="111" t="s">
        <v>163</v>
      </c>
      <c r="J23" s="110">
        <v>0</v>
      </c>
      <c r="K23" s="110" t="s">
        <v>163</v>
      </c>
      <c r="L23" s="110">
        <v>0</v>
      </c>
      <c r="M23" s="111" t="s">
        <v>163</v>
      </c>
      <c r="N23" s="110">
        <v>0</v>
      </c>
      <c r="O23" s="110" t="s">
        <v>163</v>
      </c>
      <c r="P23" s="110">
        <v>0</v>
      </c>
      <c r="Q23" s="110" t="s">
        <v>163</v>
      </c>
      <c r="R23" s="110">
        <v>0</v>
      </c>
      <c r="S23" s="111" t="s">
        <v>163</v>
      </c>
      <c r="T23" s="110">
        <v>0</v>
      </c>
      <c r="U23" s="110" t="s">
        <v>163</v>
      </c>
      <c r="V23" s="110">
        <v>0</v>
      </c>
      <c r="W23" s="110" t="s">
        <v>163</v>
      </c>
      <c r="X23" s="113">
        <v>0</v>
      </c>
      <c r="Y23" s="110" t="s">
        <v>163</v>
      </c>
      <c r="Z23" s="110">
        <v>0</v>
      </c>
      <c r="AA23" s="110" t="s">
        <v>163</v>
      </c>
      <c r="AB23" s="110">
        <v>0</v>
      </c>
      <c r="AC23" s="110" t="s">
        <v>163</v>
      </c>
      <c r="AD23" s="108">
        <v>0</v>
      </c>
      <c r="AE23" s="110" t="s">
        <v>163</v>
      </c>
      <c r="AF23" s="108">
        <v>0</v>
      </c>
      <c r="AG23" s="110" t="s">
        <v>163</v>
      </c>
      <c r="AH23" s="36" t="e">
        <v>#DIV/0!</v>
      </c>
      <c r="AI23" s="307"/>
    </row>
    <row r="24" spans="1:35" ht="42" customHeight="1" hidden="1">
      <c r="A24" s="42" t="s">
        <v>135</v>
      </c>
      <c r="B24" s="43"/>
      <c r="C24" s="34"/>
      <c r="D24" s="110">
        <v>0</v>
      </c>
      <c r="E24" s="110" t="s">
        <v>163</v>
      </c>
      <c r="F24" s="110">
        <v>0</v>
      </c>
      <c r="G24" s="110" t="s">
        <v>163</v>
      </c>
      <c r="H24" s="108">
        <v>0</v>
      </c>
      <c r="I24" s="111" t="s">
        <v>163</v>
      </c>
      <c r="J24" s="110">
        <v>0</v>
      </c>
      <c r="K24" s="110" t="s">
        <v>163</v>
      </c>
      <c r="L24" s="110">
        <v>0</v>
      </c>
      <c r="M24" s="111" t="s">
        <v>163</v>
      </c>
      <c r="N24" s="110">
        <v>0</v>
      </c>
      <c r="O24" s="110" t="s">
        <v>163</v>
      </c>
      <c r="P24" s="110">
        <v>0</v>
      </c>
      <c r="Q24" s="110" t="s">
        <v>163</v>
      </c>
      <c r="R24" s="110">
        <v>0</v>
      </c>
      <c r="S24" s="111" t="s">
        <v>163</v>
      </c>
      <c r="T24" s="110">
        <v>0</v>
      </c>
      <c r="U24" s="110" t="s">
        <v>163</v>
      </c>
      <c r="V24" s="110">
        <v>0</v>
      </c>
      <c r="W24" s="110" t="s">
        <v>163</v>
      </c>
      <c r="X24" s="113">
        <v>0</v>
      </c>
      <c r="Y24" s="110" t="s">
        <v>163</v>
      </c>
      <c r="Z24" s="110">
        <v>0</v>
      </c>
      <c r="AA24" s="110" t="s">
        <v>163</v>
      </c>
      <c r="AB24" s="110">
        <v>0</v>
      </c>
      <c r="AC24" s="110" t="s">
        <v>163</v>
      </c>
      <c r="AD24" s="108">
        <v>0</v>
      </c>
      <c r="AE24" s="110" t="s">
        <v>163</v>
      </c>
      <c r="AF24" s="108">
        <v>0</v>
      </c>
      <c r="AG24" s="110" t="s">
        <v>163</v>
      </c>
      <c r="AH24" s="36" t="e">
        <v>#DIV/0!</v>
      </c>
      <c r="AI24" s="307"/>
    </row>
    <row r="25" spans="1:35" ht="18.75" hidden="1">
      <c r="A25" s="42" t="s">
        <v>136</v>
      </c>
      <c r="B25" s="43"/>
      <c r="C25" s="34"/>
      <c r="D25" s="110">
        <v>0</v>
      </c>
      <c r="E25" s="110" t="s">
        <v>163</v>
      </c>
      <c r="F25" s="110">
        <v>0</v>
      </c>
      <c r="G25" s="110" t="s">
        <v>163</v>
      </c>
      <c r="H25" s="108">
        <v>0</v>
      </c>
      <c r="I25" s="111" t="s">
        <v>163</v>
      </c>
      <c r="J25" s="110">
        <v>0</v>
      </c>
      <c r="K25" s="110" t="s">
        <v>163</v>
      </c>
      <c r="L25" s="110">
        <v>0</v>
      </c>
      <c r="M25" s="111" t="s">
        <v>163</v>
      </c>
      <c r="N25" s="110">
        <v>0</v>
      </c>
      <c r="O25" s="110" t="s">
        <v>163</v>
      </c>
      <c r="P25" s="110">
        <v>0</v>
      </c>
      <c r="Q25" s="110" t="s">
        <v>163</v>
      </c>
      <c r="R25" s="110">
        <v>0</v>
      </c>
      <c r="S25" s="111" t="s">
        <v>163</v>
      </c>
      <c r="T25" s="110">
        <v>0</v>
      </c>
      <c r="U25" s="110" t="s">
        <v>163</v>
      </c>
      <c r="V25" s="110">
        <v>0</v>
      </c>
      <c r="W25" s="110" t="s">
        <v>163</v>
      </c>
      <c r="X25" s="110">
        <v>0</v>
      </c>
      <c r="Y25" s="110" t="s">
        <v>163</v>
      </c>
      <c r="Z25" s="110">
        <v>0</v>
      </c>
      <c r="AA25" s="110" t="s">
        <v>163</v>
      </c>
      <c r="AB25" s="110">
        <v>0</v>
      </c>
      <c r="AC25" s="110" t="s">
        <v>163</v>
      </c>
      <c r="AD25" s="108">
        <v>0</v>
      </c>
      <c r="AE25" s="110" t="s">
        <v>163</v>
      </c>
      <c r="AF25" s="108">
        <v>0</v>
      </c>
      <c r="AG25" s="110" t="s">
        <v>163</v>
      </c>
      <c r="AH25" s="36" t="e">
        <v>#DIV/0!</v>
      </c>
      <c r="AI25" s="307"/>
    </row>
    <row r="26" spans="1:35" ht="18.75" hidden="1">
      <c r="A26" s="42" t="s">
        <v>137</v>
      </c>
      <c r="B26" s="80"/>
      <c r="C26" s="34"/>
      <c r="D26" s="110">
        <v>0</v>
      </c>
      <c r="E26" s="110" t="s">
        <v>163</v>
      </c>
      <c r="F26" s="110">
        <v>0</v>
      </c>
      <c r="G26" s="110" t="s">
        <v>163</v>
      </c>
      <c r="H26" s="108">
        <v>0</v>
      </c>
      <c r="I26" s="111" t="s">
        <v>163</v>
      </c>
      <c r="J26" s="110">
        <v>0</v>
      </c>
      <c r="K26" s="110" t="s">
        <v>163</v>
      </c>
      <c r="L26" s="110">
        <v>0</v>
      </c>
      <c r="M26" s="111" t="s">
        <v>163</v>
      </c>
      <c r="N26" s="110">
        <v>0</v>
      </c>
      <c r="O26" s="110" t="s">
        <v>163</v>
      </c>
      <c r="P26" s="110">
        <v>0</v>
      </c>
      <c r="Q26" s="110" t="s">
        <v>163</v>
      </c>
      <c r="R26" s="110">
        <v>0</v>
      </c>
      <c r="S26" s="111" t="s">
        <v>163</v>
      </c>
      <c r="T26" s="110">
        <v>0</v>
      </c>
      <c r="U26" s="110" t="s">
        <v>163</v>
      </c>
      <c r="V26" s="110">
        <v>0</v>
      </c>
      <c r="W26" s="110" t="s">
        <v>163</v>
      </c>
      <c r="X26" s="110">
        <v>0</v>
      </c>
      <c r="Y26" s="110" t="s">
        <v>163</v>
      </c>
      <c r="Z26" s="110">
        <v>0</v>
      </c>
      <c r="AA26" s="110" t="s">
        <v>163</v>
      </c>
      <c r="AB26" s="110">
        <v>0</v>
      </c>
      <c r="AC26" s="110" t="s">
        <v>163</v>
      </c>
      <c r="AD26" s="108">
        <v>0</v>
      </c>
      <c r="AE26" s="110" t="s">
        <v>163</v>
      </c>
      <c r="AF26" s="108">
        <v>0</v>
      </c>
      <c r="AG26" s="110" t="s">
        <v>163</v>
      </c>
      <c r="AH26" s="36" t="e">
        <v>#DIV/0!</v>
      </c>
      <c r="AI26" s="307"/>
    </row>
    <row r="27" spans="1:35" ht="39" customHeight="1" hidden="1">
      <c r="A27" s="42" t="s">
        <v>138</v>
      </c>
      <c r="B27" s="80"/>
      <c r="C27" s="34"/>
      <c r="D27" s="110">
        <v>0</v>
      </c>
      <c r="E27" s="110" t="s">
        <v>163</v>
      </c>
      <c r="F27" s="110">
        <v>0</v>
      </c>
      <c r="G27" s="110" t="s">
        <v>163</v>
      </c>
      <c r="H27" s="108">
        <v>0</v>
      </c>
      <c r="I27" s="111" t="s">
        <v>163</v>
      </c>
      <c r="J27" s="110">
        <v>0</v>
      </c>
      <c r="K27" s="110" t="s">
        <v>163</v>
      </c>
      <c r="L27" s="110">
        <v>0</v>
      </c>
      <c r="M27" s="111" t="s">
        <v>163</v>
      </c>
      <c r="N27" s="110">
        <v>0</v>
      </c>
      <c r="O27" s="110" t="s">
        <v>163</v>
      </c>
      <c r="P27" s="110">
        <v>0</v>
      </c>
      <c r="Q27" s="110" t="s">
        <v>163</v>
      </c>
      <c r="R27" s="110">
        <v>0</v>
      </c>
      <c r="S27" s="111" t="s">
        <v>163</v>
      </c>
      <c r="T27" s="110">
        <v>0</v>
      </c>
      <c r="U27" s="110" t="s">
        <v>163</v>
      </c>
      <c r="V27" s="110">
        <v>0</v>
      </c>
      <c r="W27" s="110" t="s">
        <v>163</v>
      </c>
      <c r="X27" s="110">
        <v>0</v>
      </c>
      <c r="Y27" s="110" t="s">
        <v>163</v>
      </c>
      <c r="Z27" s="110">
        <v>0</v>
      </c>
      <c r="AA27" s="110" t="s">
        <v>163</v>
      </c>
      <c r="AB27" s="110">
        <v>0</v>
      </c>
      <c r="AC27" s="110" t="s">
        <v>163</v>
      </c>
      <c r="AD27" s="108">
        <v>0</v>
      </c>
      <c r="AE27" s="110" t="s">
        <v>163</v>
      </c>
      <c r="AF27" s="108">
        <v>0</v>
      </c>
      <c r="AG27" s="110" t="s">
        <v>163</v>
      </c>
      <c r="AH27" s="36" t="e">
        <v>#DIV/0!</v>
      </c>
      <c r="AI27" s="307"/>
    </row>
    <row r="28" spans="1:35" ht="53.25" customHeight="1" hidden="1">
      <c r="A28" s="42" t="s">
        <v>139</v>
      </c>
      <c r="B28" s="80"/>
      <c r="C28" s="34"/>
      <c r="D28" s="110">
        <v>0</v>
      </c>
      <c r="E28" s="110" t="s">
        <v>163</v>
      </c>
      <c r="F28" s="110">
        <v>0</v>
      </c>
      <c r="G28" s="110" t="s">
        <v>163</v>
      </c>
      <c r="H28" s="108">
        <v>0</v>
      </c>
      <c r="I28" s="111" t="s">
        <v>163</v>
      </c>
      <c r="J28" s="110">
        <v>0</v>
      </c>
      <c r="K28" s="110" t="s">
        <v>163</v>
      </c>
      <c r="L28" s="110">
        <v>0</v>
      </c>
      <c r="M28" s="111" t="s">
        <v>163</v>
      </c>
      <c r="N28" s="110">
        <v>0</v>
      </c>
      <c r="O28" s="110" t="s">
        <v>163</v>
      </c>
      <c r="P28" s="110">
        <v>0</v>
      </c>
      <c r="Q28" s="110" t="s">
        <v>163</v>
      </c>
      <c r="R28" s="110">
        <v>0</v>
      </c>
      <c r="S28" s="111" t="s">
        <v>163</v>
      </c>
      <c r="T28" s="110">
        <v>0</v>
      </c>
      <c r="U28" s="110" t="s">
        <v>163</v>
      </c>
      <c r="V28" s="110">
        <v>0</v>
      </c>
      <c r="W28" s="110" t="s">
        <v>163</v>
      </c>
      <c r="X28" s="110">
        <v>0</v>
      </c>
      <c r="Y28" s="110" t="s">
        <v>163</v>
      </c>
      <c r="Z28" s="110">
        <v>0</v>
      </c>
      <c r="AA28" s="110" t="s">
        <v>163</v>
      </c>
      <c r="AB28" s="110">
        <v>0</v>
      </c>
      <c r="AC28" s="110" t="s">
        <v>163</v>
      </c>
      <c r="AD28" s="108">
        <v>0</v>
      </c>
      <c r="AE28" s="110" t="s">
        <v>163</v>
      </c>
      <c r="AF28" s="108">
        <v>0</v>
      </c>
      <c r="AG28" s="110" t="s">
        <v>163</v>
      </c>
      <c r="AH28" s="36" t="e">
        <v>#DIV/0!</v>
      </c>
      <c r="AI28" s="307"/>
    </row>
    <row r="29" spans="1:35" ht="42.75" customHeight="1">
      <c r="A29" s="45" t="s">
        <v>43</v>
      </c>
      <c r="B29" s="33" t="s">
        <v>44</v>
      </c>
      <c r="C29" s="34"/>
      <c r="D29" s="108">
        <v>11.7560839712</v>
      </c>
      <c r="E29" s="110" t="s">
        <v>163</v>
      </c>
      <c r="F29" s="111">
        <v>0</v>
      </c>
      <c r="G29" s="110" t="s">
        <v>163</v>
      </c>
      <c r="H29" s="108">
        <v>11.7560839712</v>
      </c>
      <c r="I29" s="111" t="s">
        <v>163</v>
      </c>
      <c r="J29" s="108">
        <v>11.7560839712</v>
      </c>
      <c r="K29" s="111" t="s">
        <v>163</v>
      </c>
      <c r="L29" s="108">
        <v>0</v>
      </c>
      <c r="M29" s="111" t="s">
        <v>163</v>
      </c>
      <c r="N29" s="108">
        <v>0</v>
      </c>
      <c r="O29" s="108">
        <v>0</v>
      </c>
      <c r="P29" s="108">
        <v>0</v>
      </c>
      <c r="Q29" s="111" t="s">
        <v>163</v>
      </c>
      <c r="R29" s="108">
        <v>4.2448139712</v>
      </c>
      <c r="S29" s="111" t="s">
        <v>163</v>
      </c>
      <c r="T29" s="108">
        <v>0</v>
      </c>
      <c r="U29" s="111" t="s">
        <v>163</v>
      </c>
      <c r="V29" s="108">
        <v>5.1037</v>
      </c>
      <c r="W29" s="111" t="s">
        <v>163</v>
      </c>
      <c r="X29" s="108">
        <v>0</v>
      </c>
      <c r="Y29" s="111" t="s">
        <v>163</v>
      </c>
      <c r="Z29" s="108">
        <v>2.4075699999999998</v>
      </c>
      <c r="AA29" s="111" t="s">
        <v>163</v>
      </c>
      <c r="AB29" s="108">
        <v>0</v>
      </c>
      <c r="AC29" s="111" t="s">
        <v>163</v>
      </c>
      <c r="AD29" s="108">
        <v>0</v>
      </c>
      <c r="AE29" s="111" t="s">
        <v>163</v>
      </c>
      <c r="AF29" s="108">
        <v>-11.7560839712</v>
      </c>
      <c r="AG29" s="110" t="s">
        <v>163</v>
      </c>
      <c r="AH29" s="36">
        <v>-1</v>
      </c>
      <c r="AI29" s="308"/>
    </row>
    <row r="30" spans="1:35" ht="33">
      <c r="A30" s="114" t="s">
        <v>140</v>
      </c>
      <c r="B30" s="33" t="s">
        <v>46</v>
      </c>
      <c r="C30" s="34"/>
      <c r="D30" s="108">
        <v>10.91027</v>
      </c>
      <c r="E30" s="110" t="s">
        <v>163</v>
      </c>
      <c r="F30" s="111">
        <v>0</v>
      </c>
      <c r="G30" s="110" t="s">
        <v>163</v>
      </c>
      <c r="H30" s="108">
        <v>10.91027</v>
      </c>
      <c r="I30" s="111" t="s">
        <v>163</v>
      </c>
      <c r="J30" s="108">
        <v>10.91027</v>
      </c>
      <c r="K30" s="111" t="s">
        <v>163</v>
      </c>
      <c r="L30" s="111">
        <v>0</v>
      </c>
      <c r="M30" s="111" t="s">
        <v>163</v>
      </c>
      <c r="N30" s="108">
        <v>0</v>
      </c>
      <c r="O30" s="111" t="s">
        <v>163</v>
      </c>
      <c r="P30" s="108">
        <v>0</v>
      </c>
      <c r="Q30" s="111" t="s">
        <v>163</v>
      </c>
      <c r="R30" s="108">
        <v>3.601</v>
      </c>
      <c r="S30" s="111" t="s">
        <v>163</v>
      </c>
      <c r="T30" s="108">
        <v>0</v>
      </c>
      <c r="U30" s="111" t="s">
        <v>163</v>
      </c>
      <c r="V30" s="108">
        <v>5.0027</v>
      </c>
      <c r="W30" s="111" t="s">
        <v>163</v>
      </c>
      <c r="X30" s="108">
        <v>0</v>
      </c>
      <c r="Y30" s="111" t="s">
        <v>163</v>
      </c>
      <c r="Z30" s="108">
        <v>2.30657</v>
      </c>
      <c r="AA30" s="111" t="s">
        <v>163</v>
      </c>
      <c r="AB30" s="108">
        <v>0</v>
      </c>
      <c r="AC30" s="111" t="s">
        <v>163</v>
      </c>
      <c r="AD30" s="108">
        <v>0</v>
      </c>
      <c r="AE30" s="111" t="s">
        <v>163</v>
      </c>
      <c r="AF30" s="108">
        <v>-10.91027</v>
      </c>
      <c r="AG30" s="110" t="s">
        <v>163</v>
      </c>
      <c r="AH30" s="36">
        <v>-1</v>
      </c>
      <c r="AI30" s="308"/>
    </row>
    <row r="31" spans="1:35" ht="31.5">
      <c r="A31" s="50" t="s">
        <v>49</v>
      </c>
      <c r="B31" s="43" t="s">
        <v>48</v>
      </c>
      <c r="C31" s="34"/>
      <c r="D31" s="110">
        <v>10.91027</v>
      </c>
      <c r="E31" s="110" t="s">
        <v>163</v>
      </c>
      <c r="F31" s="110">
        <v>0</v>
      </c>
      <c r="G31" s="110" t="s">
        <v>163</v>
      </c>
      <c r="H31" s="108">
        <v>10.91027</v>
      </c>
      <c r="I31" s="110" t="s">
        <v>163</v>
      </c>
      <c r="J31" s="110">
        <v>10.91027</v>
      </c>
      <c r="K31" s="110" t="s">
        <v>163</v>
      </c>
      <c r="L31" s="110">
        <v>0</v>
      </c>
      <c r="M31" s="110" t="s">
        <v>163</v>
      </c>
      <c r="N31" s="110">
        <v>0</v>
      </c>
      <c r="O31" s="110" t="s">
        <v>163</v>
      </c>
      <c r="P31" s="110">
        <v>0</v>
      </c>
      <c r="Q31" s="110" t="s">
        <v>163</v>
      </c>
      <c r="R31" s="110">
        <v>3.601</v>
      </c>
      <c r="S31" s="110" t="s">
        <v>163</v>
      </c>
      <c r="T31" s="110">
        <v>0</v>
      </c>
      <c r="U31" s="110" t="s">
        <v>163</v>
      </c>
      <c r="V31" s="110">
        <v>5.0027</v>
      </c>
      <c r="W31" s="110" t="s">
        <v>163</v>
      </c>
      <c r="X31" s="110">
        <v>0</v>
      </c>
      <c r="Y31" s="110" t="s">
        <v>163</v>
      </c>
      <c r="Z31" s="110">
        <v>2.30657</v>
      </c>
      <c r="AA31" s="110" t="s">
        <v>163</v>
      </c>
      <c r="AB31" s="110">
        <v>0</v>
      </c>
      <c r="AC31" s="110" t="s">
        <v>163</v>
      </c>
      <c r="AD31" s="108">
        <v>0</v>
      </c>
      <c r="AE31" s="110" t="s">
        <v>163</v>
      </c>
      <c r="AF31" s="108">
        <v>-10.91027</v>
      </c>
      <c r="AG31" s="110" t="s">
        <v>163</v>
      </c>
      <c r="AH31" s="36">
        <v>-1</v>
      </c>
      <c r="AI31" s="129" t="s">
        <v>231</v>
      </c>
    </row>
    <row r="32" spans="1:35" ht="18.75">
      <c r="A32" s="114" t="s">
        <v>165</v>
      </c>
      <c r="B32" s="33" t="s">
        <v>52</v>
      </c>
      <c r="C32" s="34"/>
      <c r="D32" s="111">
        <v>0.8458139711999999</v>
      </c>
      <c r="E32" s="110" t="s">
        <v>163</v>
      </c>
      <c r="F32" s="111">
        <v>0</v>
      </c>
      <c r="G32" s="110" t="s">
        <v>163</v>
      </c>
      <c r="H32" s="108">
        <v>0.8458139711999999</v>
      </c>
      <c r="I32" s="110" t="s">
        <v>163</v>
      </c>
      <c r="J32" s="111">
        <v>0.8458139711999999</v>
      </c>
      <c r="K32" s="110" t="s">
        <v>163</v>
      </c>
      <c r="L32" s="111">
        <v>0</v>
      </c>
      <c r="M32" s="111" t="s">
        <v>163</v>
      </c>
      <c r="N32" s="111">
        <v>0</v>
      </c>
      <c r="O32" s="111" t="s">
        <v>163</v>
      </c>
      <c r="P32" s="111">
        <v>0</v>
      </c>
      <c r="Q32" s="111" t="s">
        <v>163</v>
      </c>
      <c r="R32" s="111">
        <v>0.6438139712</v>
      </c>
      <c r="S32" s="111" t="s">
        <v>163</v>
      </c>
      <c r="T32" s="111">
        <v>0</v>
      </c>
      <c r="U32" s="111" t="s">
        <v>163</v>
      </c>
      <c r="V32" s="111">
        <v>0.101</v>
      </c>
      <c r="W32" s="111" t="s">
        <v>163</v>
      </c>
      <c r="X32" s="111">
        <v>0</v>
      </c>
      <c r="Y32" s="111" t="s">
        <v>163</v>
      </c>
      <c r="Z32" s="111">
        <v>0.10099999999999996</v>
      </c>
      <c r="AA32" s="110" t="s">
        <v>163</v>
      </c>
      <c r="AB32" s="111">
        <v>0</v>
      </c>
      <c r="AC32" s="110" t="s">
        <v>163</v>
      </c>
      <c r="AD32" s="108">
        <v>0</v>
      </c>
      <c r="AE32" s="110" t="s">
        <v>163</v>
      </c>
      <c r="AF32" s="108">
        <v>-0.8458139711999999</v>
      </c>
      <c r="AG32" s="110" t="s">
        <v>163</v>
      </c>
      <c r="AH32" s="36">
        <v>-1</v>
      </c>
      <c r="AI32" s="307"/>
    </row>
    <row r="33" spans="1:35" ht="50.25" customHeight="1">
      <c r="A33" s="50" t="s">
        <v>166</v>
      </c>
      <c r="B33" s="43" t="s">
        <v>221</v>
      </c>
      <c r="C33" s="88"/>
      <c r="D33" s="110">
        <v>0.3033372192</v>
      </c>
      <c r="E33" s="110" t="s">
        <v>163</v>
      </c>
      <c r="F33" s="53">
        <v>0</v>
      </c>
      <c r="G33" s="110" t="s">
        <v>163</v>
      </c>
      <c r="H33" s="108">
        <v>0.3033372192</v>
      </c>
      <c r="I33" s="53" t="s">
        <v>163</v>
      </c>
      <c r="J33" s="110">
        <v>0.3033372192</v>
      </c>
      <c r="K33" s="53" t="s">
        <v>163</v>
      </c>
      <c r="L33" s="110">
        <v>0</v>
      </c>
      <c r="M33" s="110" t="s">
        <v>163</v>
      </c>
      <c r="N33" s="110">
        <v>0</v>
      </c>
      <c r="O33" s="110" t="s">
        <v>163</v>
      </c>
      <c r="P33" s="110">
        <v>0</v>
      </c>
      <c r="Q33" s="53" t="s">
        <v>163</v>
      </c>
      <c r="R33" s="110">
        <v>0.3033372192</v>
      </c>
      <c r="S33" s="110" t="s">
        <v>163</v>
      </c>
      <c r="T33" s="110">
        <v>0</v>
      </c>
      <c r="U33" s="53" t="s">
        <v>163</v>
      </c>
      <c r="V33" s="110">
        <v>0</v>
      </c>
      <c r="W33" s="110" t="s">
        <v>163</v>
      </c>
      <c r="X33" s="110">
        <v>0</v>
      </c>
      <c r="Y33" s="110" t="s">
        <v>163</v>
      </c>
      <c r="Z33" s="110">
        <v>0</v>
      </c>
      <c r="AA33" s="110" t="s">
        <v>163</v>
      </c>
      <c r="AB33" s="110">
        <v>0</v>
      </c>
      <c r="AC33" s="110" t="s">
        <v>163</v>
      </c>
      <c r="AD33" s="108">
        <v>0</v>
      </c>
      <c r="AE33" s="53" t="s">
        <v>163</v>
      </c>
      <c r="AF33" s="108">
        <v>-0.3033372192</v>
      </c>
      <c r="AG33" s="110" t="s">
        <v>163</v>
      </c>
      <c r="AH33" s="36">
        <v>-1</v>
      </c>
      <c r="AI33" s="129" t="s">
        <v>232</v>
      </c>
    </row>
    <row r="34" spans="1:35" ht="33">
      <c r="A34" s="50" t="s">
        <v>167</v>
      </c>
      <c r="B34" s="43" t="s">
        <v>222</v>
      </c>
      <c r="C34" s="88"/>
      <c r="D34" s="110">
        <v>0.239476752</v>
      </c>
      <c r="E34" s="110" t="s">
        <v>163</v>
      </c>
      <c r="F34" s="53">
        <v>0</v>
      </c>
      <c r="G34" s="110" t="s">
        <v>163</v>
      </c>
      <c r="H34" s="108">
        <v>0.239476752</v>
      </c>
      <c r="I34" s="53" t="s">
        <v>163</v>
      </c>
      <c r="J34" s="110">
        <v>0.239476752</v>
      </c>
      <c r="K34" s="53" t="s">
        <v>163</v>
      </c>
      <c r="L34" s="110">
        <v>0</v>
      </c>
      <c r="M34" s="110" t="s">
        <v>163</v>
      </c>
      <c r="N34" s="110">
        <v>0</v>
      </c>
      <c r="O34" s="110" t="s">
        <v>163</v>
      </c>
      <c r="P34" s="110">
        <v>0</v>
      </c>
      <c r="Q34" s="53" t="s">
        <v>163</v>
      </c>
      <c r="R34" s="110">
        <v>0.239476752</v>
      </c>
      <c r="S34" s="110" t="s">
        <v>163</v>
      </c>
      <c r="T34" s="110">
        <v>0</v>
      </c>
      <c r="U34" s="53" t="s">
        <v>163</v>
      </c>
      <c r="V34" s="110">
        <v>0</v>
      </c>
      <c r="W34" s="110" t="s">
        <v>163</v>
      </c>
      <c r="X34" s="110">
        <v>0</v>
      </c>
      <c r="Y34" s="110" t="s">
        <v>163</v>
      </c>
      <c r="Z34" s="110">
        <v>0</v>
      </c>
      <c r="AA34" s="110" t="s">
        <v>163</v>
      </c>
      <c r="AB34" s="110">
        <v>0</v>
      </c>
      <c r="AC34" s="110" t="s">
        <v>163</v>
      </c>
      <c r="AD34" s="108">
        <v>0</v>
      </c>
      <c r="AE34" s="53" t="s">
        <v>163</v>
      </c>
      <c r="AF34" s="108">
        <v>-0.239476752</v>
      </c>
      <c r="AG34" s="110" t="s">
        <v>163</v>
      </c>
      <c r="AH34" s="36">
        <v>-1</v>
      </c>
      <c r="AI34" s="129" t="s">
        <v>232</v>
      </c>
    </row>
    <row r="35" spans="1:35" ht="18.75" hidden="1">
      <c r="A35" s="50" t="s">
        <v>168</v>
      </c>
      <c r="B35" s="95"/>
      <c r="C35" s="88"/>
      <c r="D35" s="110" t="e">
        <v>#REF!</v>
      </c>
      <c r="E35" s="110" t="s">
        <v>163</v>
      </c>
      <c r="F35" s="53">
        <v>0</v>
      </c>
      <c r="G35" s="110" t="s">
        <v>163</v>
      </c>
      <c r="H35" s="108" t="e">
        <v>#REF!</v>
      </c>
      <c r="I35" s="53" t="s">
        <v>163</v>
      </c>
      <c r="J35" s="115">
        <v>0</v>
      </c>
      <c r="K35" s="53" t="s">
        <v>163</v>
      </c>
      <c r="L35" s="110">
        <v>0</v>
      </c>
      <c r="M35" s="110" t="s">
        <v>163</v>
      </c>
      <c r="N35" s="110">
        <v>0</v>
      </c>
      <c r="O35" s="110" t="s">
        <v>163</v>
      </c>
      <c r="P35" s="110">
        <v>0</v>
      </c>
      <c r="Q35" s="53" t="s">
        <v>163</v>
      </c>
      <c r="R35" s="110">
        <v>0</v>
      </c>
      <c r="S35" s="110" t="s">
        <v>163</v>
      </c>
      <c r="T35" s="110">
        <v>0</v>
      </c>
      <c r="U35" s="53" t="s">
        <v>163</v>
      </c>
      <c r="V35" s="110" t="e">
        <v>#REF!</v>
      </c>
      <c r="W35" s="110" t="s">
        <v>163</v>
      </c>
      <c r="X35" s="110">
        <v>0</v>
      </c>
      <c r="Y35" s="110" t="s">
        <v>163</v>
      </c>
      <c r="Z35" s="110">
        <v>0</v>
      </c>
      <c r="AA35" s="110" t="s">
        <v>163</v>
      </c>
      <c r="AB35" s="110">
        <v>0</v>
      </c>
      <c r="AC35" s="110" t="s">
        <v>163</v>
      </c>
      <c r="AD35" s="108">
        <v>0</v>
      </c>
      <c r="AE35" s="53" t="s">
        <v>163</v>
      </c>
      <c r="AF35" s="108">
        <v>0</v>
      </c>
      <c r="AG35" s="110" t="s">
        <v>163</v>
      </c>
      <c r="AH35" s="36" t="e">
        <v>#DIV/0!</v>
      </c>
      <c r="AI35" s="307"/>
    </row>
    <row r="36" spans="1:35" ht="18.75" hidden="1">
      <c r="A36" s="50" t="s">
        <v>169</v>
      </c>
      <c r="B36" s="95"/>
      <c r="C36" s="88"/>
      <c r="D36" s="110" t="e">
        <v>#REF!</v>
      </c>
      <c r="E36" s="110" t="s">
        <v>163</v>
      </c>
      <c r="F36" s="53">
        <v>0</v>
      </c>
      <c r="G36" s="110" t="s">
        <v>163</v>
      </c>
      <c r="H36" s="108" t="e">
        <v>#REF!</v>
      </c>
      <c r="I36" s="53" t="s">
        <v>163</v>
      </c>
      <c r="J36" s="115">
        <v>0</v>
      </c>
      <c r="K36" s="53" t="s">
        <v>163</v>
      </c>
      <c r="L36" s="110">
        <v>0</v>
      </c>
      <c r="M36" s="110" t="s">
        <v>163</v>
      </c>
      <c r="N36" s="110">
        <v>0</v>
      </c>
      <c r="O36" s="110" t="s">
        <v>163</v>
      </c>
      <c r="P36" s="110">
        <v>0</v>
      </c>
      <c r="Q36" s="53" t="s">
        <v>163</v>
      </c>
      <c r="R36" s="110">
        <v>0</v>
      </c>
      <c r="S36" s="110" t="s">
        <v>163</v>
      </c>
      <c r="T36" s="110">
        <v>0</v>
      </c>
      <c r="U36" s="53" t="s">
        <v>163</v>
      </c>
      <c r="V36" s="110" t="e">
        <v>#REF!</v>
      </c>
      <c r="W36" s="110" t="s">
        <v>163</v>
      </c>
      <c r="X36" s="110">
        <v>0</v>
      </c>
      <c r="Y36" s="110" t="s">
        <v>163</v>
      </c>
      <c r="Z36" s="110">
        <v>0</v>
      </c>
      <c r="AA36" s="110" t="s">
        <v>163</v>
      </c>
      <c r="AB36" s="110">
        <v>0</v>
      </c>
      <c r="AC36" s="110" t="s">
        <v>163</v>
      </c>
      <c r="AD36" s="108">
        <v>0</v>
      </c>
      <c r="AE36" s="53" t="s">
        <v>163</v>
      </c>
      <c r="AF36" s="108">
        <v>0</v>
      </c>
      <c r="AG36" s="110" t="s">
        <v>163</v>
      </c>
      <c r="AH36" s="36" t="e">
        <v>#DIV/0!</v>
      </c>
      <c r="AI36" s="307"/>
    </row>
    <row r="37" spans="1:35" ht="18.75" hidden="1">
      <c r="A37" s="50" t="s">
        <v>170</v>
      </c>
      <c r="B37" s="95"/>
      <c r="C37" s="88"/>
      <c r="D37" s="110" t="e">
        <v>#REF!</v>
      </c>
      <c r="E37" s="110" t="s">
        <v>163</v>
      </c>
      <c r="F37" s="53">
        <v>0</v>
      </c>
      <c r="G37" s="110" t="s">
        <v>163</v>
      </c>
      <c r="H37" s="108" t="e">
        <v>#REF!</v>
      </c>
      <c r="I37" s="53" t="s">
        <v>163</v>
      </c>
      <c r="J37" s="115">
        <v>0</v>
      </c>
      <c r="K37" s="53" t="s">
        <v>163</v>
      </c>
      <c r="L37" s="110">
        <v>0</v>
      </c>
      <c r="M37" s="110" t="s">
        <v>163</v>
      </c>
      <c r="N37" s="110">
        <v>0</v>
      </c>
      <c r="O37" s="110" t="s">
        <v>163</v>
      </c>
      <c r="P37" s="110">
        <v>0</v>
      </c>
      <c r="Q37" s="53" t="s">
        <v>163</v>
      </c>
      <c r="R37" s="110">
        <v>0</v>
      </c>
      <c r="S37" s="110" t="s">
        <v>163</v>
      </c>
      <c r="T37" s="110">
        <v>0</v>
      </c>
      <c r="U37" s="53" t="s">
        <v>163</v>
      </c>
      <c r="V37" s="110" t="e">
        <v>#REF!</v>
      </c>
      <c r="W37" s="110" t="s">
        <v>163</v>
      </c>
      <c r="X37" s="110">
        <v>0</v>
      </c>
      <c r="Y37" s="110" t="s">
        <v>163</v>
      </c>
      <c r="Z37" s="110">
        <v>0</v>
      </c>
      <c r="AA37" s="110" t="s">
        <v>163</v>
      </c>
      <c r="AB37" s="110">
        <v>0</v>
      </c>
      <c r="AC37" s="110" t="s">
        <v>163</v>
      </c>
      <c r="AD37" s="108">
        <v>0</v>
      </c>
      <c r="AE37" s="53" t="s">
        <v>163</v>
      </c>
      <c r="AF37" s="108">
        <v>0</v>
      </c>
      <c r="AG37" s="110" t="s">
        <v>163</v>
      </c>
      <c r="AH37" s="36" t="e">
        <v>#DIV/0!</v>
      </c>
      <c r="AI37" s="307"/>
    </row>
    <row r="38" spans="1:35" ht="18.75" hidden="1">
      <c r="A38" s="50" t="s">
        <v>171</v>
      </c>
      <c r="B38" s="95"/>
      <c r="C38" s="88"/>
      <c r="D38" s="110" t="e">
        <v>#REF!</v>
      </c>
      <c r="E38" s="110" t="s">
        <v>163</v>
      </c>
      <c r="F38" s="53">
        <v>0</v>
      </c>
      <c r="G38" s="110" t="s">
        <v>163</v>
      </c>
      <c r="H38" s="108" t="e">
        <v>#REF!</v>
      </c>
      <c r="I38" s="53" t="s">
        <v>163</v>
      </c>
      <c r="J38" s="115">
        <v>0</v>
      </c>
      <c r="K38" s="53" t="s">
        <v>163</v>
      </c>
      <c r="L38" s="110">
        <v>0</v>
      </c>
      <c r="M38" s="110" t="s">
        <v>163</v>
      </c>
      <c r="N38" s="110">
        <v>0</v>
      </c>
      <c r="O38" s="110" t="s">
        <v>163</v>
      </c>
      <c r="P38" s="110">
        <v>0</v>
      </c>
      <c r="Q38" s="53" t="s">
        <v>163</v>
      </c>
      <c r="R38" s="110">
        <v>0</v>
      </c>
      <c r="S38" s="110" t="s">
        <v>163</v>
      </c>
      <c r="T38" s="110">
        <v>0</v>
      </c>
      <c r="U38" s="53" t="s">
        <v>163</v>
      </c>
      <c r="V38" s="110" t="e">
        <v>#REF!</v>
      </c>
      <c r="W38" s="110" t="s">
        <v>163</v>
      </c>
      <c r="X38" s="110">
        <v>0</v>
      </c>
      <c r="Y38" s="110" t="s">
        <v>163</v>
      </c>
      <c r="Z38" s="110">
        <v>0</v>
      </c>
      <c r="AA38" s="110" t="s">
        <v>163</v>
      </c>
      <c r="AB38" s="110">
        <v>0</v>
      </c>
      <c r="AC38" s="110" t="s">
        <v>163</v>
      </c>
      <c r="AD38" s="108">
        <v>0</v>
      </c>
      <c r="AE38" s="53" t="s">
        <v>163</v>
      </c>
      <c r="AF38" s="108">
        <v>0</v>
      </c>
      <c r="AG38" s="110" t="s">
        <v>163</v>
      </c>
      <c r="AH38" s="36" t="e">
        <v>#DIV/0!</v>
      </c>
      <c r="AI38" s="307"/>
    </row>
    <row r="39" spans="1:35" ht="18.75" hidden="1">
      <c r="A39" s="50" t="s">
        <v>172</v>
      </c>
      <c r="B39" s="95"/>
      <c r="C39" s="88"/>
      <c r="D39" s="110" t="e">
        <v>#REF!</v>
      </c>
      <c r="E39" s="110" t="s">
        <v>163</v>
      </c>
      <c r="F39" s="53">
        <v>0</v>
      </c>
      <c r="G39" s="110" t="s">
        <v>163</v>
      </c>
      <c r="H39" s="108" t="e">
        <v>#REF!</v>
      </c>
      <c r="I39" s="53" t="s">
        <v>163</v>
      </c>
      <c r="J39" s="115">
        <v>0</v>
      </c>
      <c r="K39" s="53" t="s">
        <v>163</v>
      </c>
      <c r="L39" s="110">
        <v>0</v>
      </c>
      <c r="M39" s="110" t="s">
        <v>163</v>
      </c>
      <c r="N39" s="110">
        <v>0</v>
      </c>
      <c r="O39" s="110" t="s">
        <v>163</v>
      </c>
      <c r="P39" s="110">
        <v>0</v>
      </c>
      <c r="Q39" s="53" t="s">
        <v>163</v>
      </c>
      <c r="R39" s="110">
        <v>0</v>
      </c>
      <c r="S39" s="110" t="s">
        <v>163</v>
      </c>
      <c r="T39" s="110">
        <v>0</v>
      </c>
      <c r="U39" s="53" t="s">
        <v>163</v>
      </c>
      <c r="V39" s="110" t="e">
        <v>#REF!</v>
      </c>
      <c r="W39" s="110" t="s">
        <v>163</v>
      </c>
      <c r="X39" s="110">
        <v>0</v>
      </c>
      <c r="Y39" s="110" t="s">
        <v>163</v>
      </c>
      <c r="Z39" s="110">
        <v>0</v>
      </c>
      <c r="AA39" s="110" t="s">
        <v>163</v>
      </c>
      <c r="AB39" s="110">
        <v>0</v>
      </c>
      <c r="AC39" s="110" t="s">
        <v>163</v>
      </c>
      <c r="AD39" s="108">
        <v>0</v>
      </c>
      <c r="AE39" s="53" t="s">
        <v>163</v>
      </c>
      <c r="AF39" s="108">
        <v>0</v>
      </c>
      <c r="AG39" s="110" t="s">
        <v>163</v>
      </c>
      <c r="AH39" s="36" t="e">
        <v>#DIV/0!</v>
      </c>
      <c r="AI39" s="307"/>
    </row>
    <row r="40" spans="1:35" ht="18.75" hidden="1">
      <c r="A40" s="50" t="s">
        <v>173</v>
      </c>
      <c r="B40" s="95"/>
      <c r="C40" s="88"/>
      <c r="D40" s="110" t="e">
        <v>#REF!</v>
      </c>
      <c r="E40" s="110" t="s">
        <v>163</v>
      </c>
      <c r="F40" s="53">
        <v>0</v>
      </c>
      <c r="G40" s="110" t="s">
        <v>163</v>
      </c>
      <c r="H40" s="108" t="e">
        <v>#REF!</v>
      </c>
      <c r="I40" s="53" t="s">
        <v>163</v>
      </c>
      <c r="J40" s="115">
        <v>0</v>
      </c>
      <c r="K40" s="53" t="s">
        <v>163</v>
      </c>
      <c r="L40" s="110">
        <v>0</v>
      </c>
      <c r="M40" s="110" t="s">
        <v>163</v>
      </c>
      <c r="N40" s="110">
        <v>0</v>
      </c>
      <c r="O40" s="110" t="s">
        <v>163</v>
      </c>
      <c r="P40" s="110">
        <v>0</v>
      </c>
      <c r="Q40" s="53" t="s">
        <v>163</v>
      </c>
      <c r="R40" s="110">
        <v>0</v>
      </c>
      <c r="S40" s="110" t="s">
        <v>163</v>
      </c>
      <c r="T40" s="110">
        <v>0</v>
      </c>
      <c r="U40" s="53" t="s">
        <v>163</v>
      </c>
      <c r="V40" s="110" t="e">
        <v>#REF!</v>
      </c>
      <c r="W40" s="110" t="s">
        <v>163</v>
      </c>
      <c r="X40" s="110">
        <v>0</v>
      </c>
      <c r="Y40" s="110" t="s">
        <v>163</v>
      </c>
      <c r="Z40" s="110">
        <v>0</v>
      </c>
      <c r="AA40" s="110" t="s">
        <v>163</v>
      </c>
      <c r="AB40" s="110">
        <v>0</v>
      </c>
      <c r="AC40" s="110" t="s">
        <v>163</v>
      </c>
      <c r="AD40" s="108">
        <v>0</v>
      </c>
      <c r="AE40" s="53" t="s">
        <v>163</v>
      </c>
      <c r="AF40" s="108">
        <v>0</v>
      </c>
      <c r="AG40" s="110" t="s">
        <v>163</v>
      </c>
      <c r="AH40" s="36" t="e">
        <v>#DIV/0!</v>
      </c>
      <c r="AI40" s="307"/>
    </row>
    <row r="41" spans="1:35" ht="18.75" hidden="1">
      <c r="A41" s="50" t="s">
        <v>174</v>
      </c>
      <c r="B41" s="95"/>
      <c r="C41" s="88"/>
      <c r="D41" s="110" t="e">
        <v>#REF!</v>
      </c>
      <c r="E41" s="110" t="s">
        <v>163</v>
      </c>
      <c r="F41" s="53">
        <v>0</v>
      </c>
      <c r="G41" s="110" t="s">
        <v>163</v>
      </c>
      <c r="H41" s="108" t="e">
        <v>#REF!</v>
      </c>
      <c r="I41" s="53" t="s">
        <v>163</v>
      </c>
      <c r="J41" s="115">
        <v>0</v>
      </c>
      <c r="K41" s="53" t="s">
        <v>163</v>
      </c>
      <c r="L41" s="110">
        <v>0</v>
      </c>
      <c r="M41" s="110" t="s">
        <v>163</v>
      </c>
      <c r="N41" s="110">
        <v>0</v>
      </c>
      <c r="O41" s="110" t="s">
        <v>163</v>
      </c>
      <c r="P41" s="110">
        <v>0</v>
      </c>
      <c r="Q41" s="53" t="s">
        <v>163</v>
      </c>
      <c r="R41" s="110">
        <v>0</v>
      </c>
      <c r="S41" s="110" t="s">
        <v>163</v>
      </c>
      <c r="T41" s="110">
        <v>0</v>
      </c>
      <c r="U41" s="53" t="s">
        <v>163</v>
      </c>
      <c r="V41" s="110" t="e">
        <v>#REF!</v>
      </c>
      <c r="W41" s="110" t="s">
        <v>163</v>
      </c>
      <c r="X41" s="110">
        <v>0</v>
      </c>
      <c r="Y41" s="110" t="s">
        <v>163</v>
      </c>
      <c r="Z41" s="110">
        <v>0</v>
      </c>
      <c r="AA41" s="110" t="s">
        <v>163</v>
      </c>
      <c r="AB41" s="110">
        <v>0</v>
      </c>
      <c r="AC41" s="110" t="s">
        <v>163</v>
      </c>
      <c r="AD41" s="108">
        <v>0</v>
      </c>
      <c r="AE41" s="53" t="s">
        <v>163</v>
      </c>
      <c r="AF41" s="108">
        <v>0</v>
      </c>
      <c r="AG41" s="110" t="s">
        <v>163</v>
      </c>
      <c r="AH41" s="36" t="e">
        <v>#DIV/0!</v>
      </c>
      <c r="AI41" s="307"/>
    </row>
    <row r="42" spans="1:35" ht="41.25" customHeight="1" hidden="1">
      <c r="A42" s="50" t="s">
        <v>175</v>
      </c>
      <c r="B42" s="43"/>
      <c r="C42" s="88"/>
      <c r="D42" s="110" t="e">
        <v>#REF!</v>
      </c>
      <c r="E42" s="110" t="s">
        <v>163</v>
      </c>
      <c r="F42" s="53">
        <v>0</v>
      </c>
      <c r="G42" s="110" t="s">
        <v>163</v>
      </c>
      <c r="H42" s="108" t="e">
        <v>#REF!</v>
      </c>
      <c r="I42" s="53" t="s">
        <v>163</v>
      </c>
      <c r="J42" s="110">
        <v>0</v>
      </c>
      <c r="K42" s="53" t="s">
        <v>163</v>
      </c>
      <c r="L42" s="110" t="e">
        <v>#REF!</v>
      </c>
      <c r="M42" s="110" t="s">
        <v>163</v>
      </c>
      <c r="N42" s="110">
        <v>0</v>
      </c>
      <c r="O42" s="110" t="s">
        <v>163</v>
      </c>
      <c r="P42" s="110">
        <v>0</v>
      </c>
      <c r="Q42" s="53" t="s">
        <v>163</v>
      </c>
      <c r="R42" s="110">
        <v>0</v>
      </c>
      <c r="S42" s="110" t="s">
        <v>163</v>
      </c>
      <c r="T42" s="110">
        <v>0</v>
      </c>
      <c r="U42" s="53" t="s">
        <v>163</v>
      </c>
      <c r="V42" s="110">
        <v>0</v>
      </c>
      <c r="W42" s="110" t="s">
        <v>163</v>
      </c>
      <c r="X42" s="110">
        <v>0</v>
      </c>
      <c r="Y42" s="110" t="s">
        <v>163</v>
      </c>
      <c r="Z42" s="110">
        <v>0</v>
      </c>
      <c r="AA42" s="110" t="s">
        <v>163</v>
      </c>
      <c r="AB42" s="110" t="e">
        <v>#REF!</v>
      </c>
      <c r="AC42" s="110" t="s">
        <v>163</v>
      </c>
      <c r="AD42" s="108">
        <v>0</v>
      </c>
      <c r="AE42" s="53" t="s">
        <v>163</v>
      </c>
      <c r="AF42" s="108" t="e">
        <v>#REF!</v>
      </c>
      <c r="AG42" s="110" t="s">
        <v>163</v>
      </c>
      <c r="AH42" s="36" t="e">
        <v>#REF!</v>
      </c>
      <c r="AI42" s="307"/>
    </row>
    <row r="43" spans="1:35" ht="31.5">
      <c r="A43" s="50" t="s">
        <v>176</v>
      </c>
      <c r="B43" s="95" t="s">
        <v>66</v>
      </c>
      <c r="C43" s="88"/>
      <c r="D43" s="110">
        <v>0.303</v>
      </c>
      <c r="E43" s="110" t="s">
        <v>163</v>
      </c>
      <c r="F43" s="53">
        <v>0</v>
      </c>
      <c r="G43" s="110" t="s">
        <v>163</v>
      </c>
      <c r="H43" s="108">
        <v>0.303</v>
      </c>
      <c r="I43" s="53" t="s">
        <v>163</v>
      </c>
      <c r="J43" s="110">
        <v>0.303</v>
      </c>
      <c r="K43" s="53" t="s">
        <v>163</v>
      </c>
      <c r="L43" s="110">
        <v>0</v>
      </c>
      <c r="M43" s="110" t="s">
        <v>163</v>
      </c>
      <c r="N43" s="110">
        <v>0</v>
      </c>
      <c r="O43" s="110" t="s">
        <v>163</v>
      </c>
      <c r="P43" s="110">
        <v>0</v>
      </c>
      <c r="Q43" s="53" t="s">
        <v>163</v>
      </c>
      <c r="R43" s="110">
        <v>0.101</v>
      </c>
      <c r="S43" s="110" t="s">
        <v>163</v>
      </c>
      <c r="T43" s="110">
        <v>0</v>
      </c>
      <c r="U43" s="53" t="s">
        <v>163</v>
      </c>
      <c r="V43" s="110">
        <v>0.101</v>
      </c>
      <c r="W43" s="110" t="s">
        <v>163</v>
      </c>
      <c r="X43" s="110">
        <v>0</v>
      </c>
      <c r="Y43" s="53" t="s">
        <v>163</v>
      </c>
      <c r="Z43" s="110">
        <v>0.10099999999999996</v>
      </c>
      <c r="AA43" s="110" t="s">
        <v>163</v>
      </c>
      <c r="AB43" s="110">
        <v>0</v>
      </c>
      <c r="AC43" s="110" t="s">
        <v>163</v>
      </c>
      <c r="AD43" s="108">
        <v>0</v>
      </c>
      <c r="AE43" s="53" t="s">
        <v>163</v>
      </c>
      <c r="AF43" s="108">
        <v>-0.303</v>
      </c>
      <c r="AG43" s="110" t="s">
        <v>163</v>
      </c>
      <c r="AH43" s="36">
        <v>-1</v>
      </c>
      <c r="AI43" s="129" t="s">
        <v>231</v>
      </c>
    </row>
    <row r="44" spans="1:35" ht="18.75" hidden="1">
      <c r="A44" s="50" t="s">
        <v>177</v>
      </c>
      <c r="B44" s="95" t="s">
        <v>67</v>
      </c>
      <c r="C44" s="88"/>
      <c r="D44" s="110">
        <v>0</v>
      </c>
      <c r="E44" s="110" t="s">
        <v>163</v>
      </c>
      <c r="F44" s="53">
        <v>0</v>
      </c>
      <c r="G44" s="110" t="s">
        <v>163</v>
      </c>
      <c r="H44" s="108">
        <v>0</v>
      </c>
      <c r="I44" s="53" t="s">
        <v>163</v>
      </c>
      <c r="J44" s="110">
        <v>0</v>
      </c>
      <c r="K44" s="53" t="s">
        <v>163</v>
      </c>
      <c r="L44" s="110">
        <v>0</v>
      </c>
      <c r="M44" s="110" t="s">
        <v>163</v>
      </c>
      <c r="N44" s="110">
        <v>0</v>
      </c>
      <c r="O44" s="110" t="s">
        <v>163</v>
      </c>
      <c r="P44" s="110">
        <v>0</v>
      </c>
      <c r="Q44" s="53" t="s">
        <v>163</v>
      </c>
      <c r="R44" s="110">
        <v>0</v>
      </c>
      <c r="S44" s="110" t="s">
        <v>163</v>
      </c>
      <c r="T44" s="110">
        <v>0</v>
      </c>
      <c r="U44" s="53" t="s">
        <v>163</v>
      </c>
      <c r="V44" s="110">
        <v>0</v>
      </c>
      <c r="W44" s="110" t="s">
        <v>163</v>
      </c>
      <c r="X44" s="110">
        <v>0</v>
      </c>
      <c r="Y44" s="53" t="s">
        <v>163</v>
      </c>
      <c r="Z44" s="110">
        <v>0</v>
      </c>
      <c r="AA44" s="110" t="s">
        <v>163</v>
      </c>
      <c r="AB44" s="110">
        <v>0</v>
      </c>
      <c r="AC44" s="110" t="s">
        <v>163</v>
      </c>
      <c r="AD44" s="108">
        <v>0</v>
      </c>
      <c r="AE44" s="53" t="s">
        <v>163</v>
      </c>
      <c r="AF44" s="108">
        <v>0</v>
      </c>
      <c r="AG44" s="110" t="s">
        <v>163</v>
      </c>
      <c r="AH44" s="36" t="e">
        <v>#DIV/0!</v>
      </c>
      <c r="AI44" s="307"/>
    </row>
    <row r="45" spans="1:35" ht="49.5">
      <c r="A45" s="45" t="s">
        <v>141</v>
      </c>
      <c r="B45" s="33" t="s">
        <v>69</v>
      </c>
      <c r="C45" s="34"/>
      <c r="D45" s="111">
        <v>0</v>
      </c>
      <c r="E45" s="110" t="s">
        <v>163</v>
      </c>
      <c r="F45" s="111">
        <v>0</v>
      </c>
      <c r="G45" s="110" t="s">
        <v>163</v>
      </c>
      <c r="H45" s="108">
        <v>0</v>
      </c>
      <c r="I45" s="53" t="s">
        <v>163</v>
      </c>
      <c r="J45" s="111">
        <v>0</v>
      </c>
      <c r="K45" s="53" t="s">
        <v>163</v>
      </c>
      <c r="L45" s="111">
        <v>0</v>
      </c>
      <c r="M45" s="111" t="s">
        <v>163</v>
      </c>
      <c r="N45" s="111">
        <v>0</v>
      </c>
      <c r="O45" s="111" t="s">
        <v>163</v>
      </c>
      <c r="P45" s="111">
        <v>0</v>
      </c>
      <c r="Q45" s="116" t="s">
        <v>163</v>
      </c>
      <c r="R45" s="111">
        <v>0</v>
      </c>
      <c r="S45" s="111" t="s">
        <v>163</v>
      </c>
      <c r="T45" s="111">
        <v>0</v>
      </c>
      <c r="U45" s="116" t="s">
        <v>163</v>
      </c>
      <c r="V45" s="111">
        <v>0</v>
      </c>
      <c r="W45" s="111" t="s">
        <v>163</v>
      </c>
      <c r="X45" s="111">
        <v>0</v>
      </c>
      <c r="Y45" s="116" t="s">
        <v>163</v>
      </c>
      <c r="Z45" s="111">
        <v>0</v>
      </c>
      <c r="AA45" s="53" t="s">
        <v>163</v>
      </c>
      <c r="AB45" s="111">
        <v>0</v>
      </c>
      <c r="AC45" s="53" t="s">
        <v>163</v>
      </c>
      <c r="AD45" s="108">
        <v>0</v>
      </c>
      <c r="AE45" s="111">
        <v>0</v>
      </c>
      <c r="AF45" s="108">
        <v>0</v>
      </c>
      <c r="AG45" s="110" t="s">
        <v>163</v>
      </c>
      <c r="AH45" s="36"/>
      <c r="AI45" s="307"/>
    </row>
    <row r="46" spans="1:35" ht="18.75">
      <c r="A46" s="42" t="s">
        <v>142</v>
      </c>
      <c r="B46" s="43" t="s">
        <v>225</v>
      </c>
      <c r="C46" s="59"/>
      <c r="D46" s="110">
        <v>0</v>
      </c>
      <c r="E46" s="110" t="s">
        <v>163</v>
      </c>
      <c r="F46" s="53">
        <v>0</v>
      </c>
      <c r="G46" s="110" t="s">
        <v>163</v>
      </c>
      <c r="H46" s="108">
        <v>0</v>
      </c>
      <c r="I46" s="53" t="s">
        <v>163</v>
      </c>
      <c r="J46" s="110">
        <v>0</v>
      </c>
      <c r="K46" s="53" t="s">
        <v>163</v>
      </c>
      <c r="L46" s="110">
        <v>0</v>
      </c>
      <c r="M46" s="53" t="s">
        <v>163</v>
      </c>
      <c r="N46" s="110">
        <v>0</v>
      </c>
      <c r="O46" s="53" t="s">
        <v>163</v>
      </c>
      <c r="P46" s="110">
        <v>0</v>
      </c>
      <c r="Q46" s="53" t="s">
        <v>163</v>
      </c>
      <c r="R46" s="53">
        <v>0</v>
      </c>
      <c r="S46" s="53" t="s">
        <v>163</v>
      </c>
      <c r="T46" s="53">
        <v>0</v>
      </c>
      <c r="U46" s="53" t="s">
        <v>163</v>
      </c>
      <c r="V46" s="53">
        <v>0</v>
      </c>
      <c r="W46" s="53" t="s">
        <v>163</v>
      </c>
      <c r="X46" s="53">
        <v>0</v>
      </c>
      <c r="Y46" s="53" t="s">
        <v>163</v>
      </c>
      <c r="Z46" s="53">
        <v>0</v>
      </c>
      <c r="AA46" s="53" t="s">
        <v>163</v>
      </c>
      <c r="AB46" s="53">
        <v>0</v>
      </c>
      <c r="AC46" s="53" t="s">
        <v>163</v>
      </c>
      <c r="AD46" s="108">
        <v>0</v>
      </c>
      <c r="AE46" s="53" t="s">
        <v>163</v>
      </c>
      <c r="AF46" s="108">
        <v>0</v>
      </c>
      <c r="AG46" s="110" t="s">
        <v>163</v>
      </c>
      <c r="AH46" s="36"/>
      <c r="AI46" s="307"/>
    </row>
    <row r="47" spans="1:35" ht="18.75" hidden="1">
      <c r="A47" s="42" t="s">
        <v>143</v>
      </c>
      <c r="B47" s="95"/>
      <c r="C47" s="88"/>
      <c r="D47" s="110">
        <v>0</v>
      </c>
      <c r="E47" s="110" t="s">
        <v>163</v>
      </c>
      <c r="F47" s="53">
        <v>0</v>
      </c>
      <c r="G47" s="110" t="s">
        <v>163</v>
      </c>
      <c r="H47" s="108">
        <v>0</v>
      </c>
      <c r="I47" s="53" t="s">
        <v>163</v>
      </c>
      <c r="J47" s="110">
        <v>0</v>
      </c>
      <c r="K47" s="53" t="s">
        <v>163</v>
      </c>
      <c r="L47" s="110">
        <v>0</v>
      </c>
      <c r="M47" s="53" t="s">
        <v>163</v>
      </c>
      <c r="N47" s="110">
        <v>0</v>
      </c>
      <c r="O47" s="53" t="s">
        <v>163</v>
      </c>
      <c r="P47" s="110">
        <v>0</v>
      </c>
      <c r="Q47" s="53" t="s">
        <v>163</v>
      </c>
      <c r="R47" s="53">
        <v>0</v>
      </c>
      <c r="S47" s="53" t="s">
        <v>163</v>
      </c>
      <c r="T47" s="110">
        <v>0</v>
      </c>
      <c r="U47" s="53" t="s">
        <v>163</v>
      </c>
      <c r="V47" s="53">
        <v>0</v>
      </c>
      <c r="W47" s="53" t="s">
        <v>163</v>
      </c>
      <c r="X47" s="110">
        <v>0</v>
      </c>
      <c r="Y47" s="53" t="s">
        <v>163</v>
      </c>
      <c r="Z47" s="110">
        <v>0</v>
      </c>
      <c r="AA47" s="53" t="s">
        <v>163</v>
      </c>
      <c r="AB47" s="53">
        <v>0</v>
      </c>
      <c r="AC47" s="53" t="s">
        <v>163</v>
      </c>
      <c r="AD47" s="108">
        <v>0</v>
      </c>
      <c r="AE47" s="53" t="s">
        <v>163</v>
      </c>
      <c r="AF47" s="108">
        <v>0</v>
      </c>
      <c r="AG47" s="110" t="s">
        <v>163</v>
      </c>
      <c r="AH47" s="36" t="e">
        <v>#DIV/0!</v>
      </c>
      <c r="AI47" s="307"/>
    </row>
    <row r="48" spans="1:35" ht="18.75" hidden="1">
      <c r="A48" s="42" t="s">
        <v>144</v>
      </c>
      <c r="B48" s="117"/>
      <c r="C48" s="88"/>
      <c r="D48" s="110">
        <v>0</v>
      </c>
      <c r="E48" s="110" t="s">
        <v>163</v>
      </c>
      <c r="F48" s="53">
        <v>0</v>
      </c>
      <c r="G48" s="110" t="s">
        <v>163</v>
      </c>
      <c r="H48" s="108">
        <v>0</v>
      </c>
      <c r="I48" s="53" t="s">
        <v>163</v>
      </c>
      <c r="J48" s="110">
        <v>0</v>
      </c>
      <c r="K48" s="53" t="s">
        <v>163</v>
      </c>
      <c r="L48" s="110">
        <v>0</v>
      </c>
      <c r="M48" s="53" t="s">
        <v>163</v>
      </c>
      <c r="N48" s="110">
        <v>0</v>
      </c>
      <c r="O48" s="53" t="s">
        <v>163</v>
      </c>
      <c r="P48" s="110">
        <v>0</v>
      </c>
      <c r="Q48" s="53" t="s">
        <v>163</v>
      </c>
      <c r="R48" s="53">
        <v>0</v>
      </c>
      <c r="S48" s="53" t="s">
        <v>163</v>
      </c>
      <c r="T48" s="110">
        <v>0</v>
      </c>
      <c r="U48" s="53" t="s">
        <v>163</v>
      </c>
      <c r="V48" s="53">
        <v>0</v>
      </c>
      <c r="W48" s="53" t="s">
        <v>163</v>
      </c>
      <c r="X48" s="44">
        <v>0</v>
      </c>
      <c r="Y48" s="53" t="s">
        <v>163</v>
      </c>
      <c r="Z48" s="110">
        <v>0</v>
      </c>
      <c r="AA48" s="53" t="s">
        <v>163</v>
      </c>
      <c r="AB48" s="53">
        <v>0</v>
      </c>
      <c r="AC48" s="53" t="s">
        <v>163</v>
      </c>
      <c r="AD48" s="108">
        <v>0</v>
      </c>
      <c r="AE48" s="53" t="s">
        <v>163</v>
      </c>
      <c r="AF48" s="108">
        <v>0</v>
      </c>
      <c r="AG48" s="110" t="s">
        <v>163</v>
      </c>
      <c r="AH48" s="36" t="e">
        <v>#DIV/0!</v>
      </c>
      <c r="AI48" s="307"/>
    </row>
    <row r="49" spans="1:35" ht="49.5" customHeight="1" hidden="1">
      <c r="A49" s="42" t="s">
        <v>145</v>
      </c>
      <c r="B49" s="51"/>
      <c r="C49" s="88"/>
      <c r="D49" s="110">
        <v>0</v>
      </c>
      <c r="E49" s="110" t="s">
        <v>163</v>
      </c>
      <c r="F49" s="53">
        <v>0</v>
      </c>
      <c r="G49" s="110" t="s">
        <v>163</v>
      </c>
      <c r="H49" s="108">
        <v>0</v>
      </c>
      <c r="I49" s="53" t="s">
        <v>163</v>
      </c>
      <c r="J49" s="110">
        <v>0</v>
      </c>
      <c r="K49" s="53" t="s">
        <v>163</v>
      </c>
      <c r="L49" s="110">
        <v>0</v>
      </c>
      <c r="M49" s="53" t="s">
        <v>163</v>
      </c>
      <c r="N49" s="110">
        <v>0</v>
      </c>
      <c r="O49" s="53" t="s">
        <v>163</v>
      </c>
      <c r="P49" s="110">
        <v>0</v>
      </c>
      <c r="Q49" s="53" t="s">
        <v>163</v>
      </c>
      <c r="R49" s="53">
        <v>0</v>
      </c>
      <c r="S49" s="53" t="s">
        <v>163</v>
      </c>
      <c r="T49" s="110">
        <v>0</v>
      </c>
      <c r="U49" s="53" t="s">
        <v>163</v>
      </c>
      <c r="V49" s="53">
        <v>0</v>
      </c>
      <c r="W49" s="53" t="s">
        <v>163</v>
      </c>
      <c r="X49" s="44">
        <v>0</v>
      </c>
      <c r="Y49" s="53" t="s">
        <v>163</v>
      </c>
      <c r="Z49" s="110">
        <v>0</v>
      </c>
      <c r="AA49" s="53" t="s">
        <v>163</v>
      </c>
      <c r="AB49" s="53">
        <v>0</v>
      </c>
      <c r="AC49" s="53" t="s">
        <v>163</v>
      </c>
      <c r="AD49" s="108">
        <v>0</v>
      </c>
      <c r="AE49" s="53" t="s">
        <v>163</v>
      </c>
      <c r="AF49" s="108">
        <v>0</v>
      </c>
      <c r="AG49" s="110" t="s">
        <v>163</v>
      </c>
      <c r="AH49" s="36" t="e">
        <v>#DIV/0!</v>
      </c>
      <c r="AI49" s="307"/>
    </row>
    <row r="50" spans="1:35" ht="18.75" hidden="1">
      <c r="A50" s="42" t="s">
        <v>146</v>
      </c>
      <c r="B50" s="51"/>
      <c r="C50" s="88"/>
      <c r="D50" s="110">
        <v>0</v>
      </c>
      <c r="E50" s="110" t="s">
        <v>163</v>
      </c>
      <c r="F50" s="53">
        <v>0</v>
      </c>
      <c r="G50" s="110" t="s">
        <v>163</v>
      </c>
      <c r="H50" s="108">
        <v>0</v>
      </c>
      <c r="I50" s="53" t="s">
        <v>163</v>
      </c>
      <c r="J50" s="110">
        <v>0</v>
      </c>
      <c r="K50" s="53" t="s">
        <v>163</v>
      </c>
      <c r="L50" s="110">
        <v>0</v>
      </c>
      <c r="M50" s="53" t="s">
        <v>163</v>
      </c>
      <c r="N50" s="110">
        <v>0</v>
      </c>
      <c r="O50" s="53" t="s">
        <v>163</v>
      </c>
      <c r="P50" s="110">
        <v>0</v>
      </c>
      <c r="Q50" s="53" t="s">
        <v>163</v>
      </c>
      <c r="R50" s="53">
        <v>0</v>
      </c>
      <c r="S50" s="53" t="s">
        <v>163</v>
      </c>
      <c r="T50" s="110">
        <v>0</v>
      </c>
      <c r="U50" s="53" t="s">
        <v>163</v>
      </c>
      <c r="V50" s="53">
        <v>0</v>
      </c>
      <c r="W50" s="53" t="s">
        <v>163</v>
      </c>
      <c r="X50" s="44">
        <v>0</v>
      </c>
      <c r="Y50" s="53" t="s">
        <v>163</v>
      </c>
      <c r="Z50" s="110">
        <v>0</v>
      </c>
      <c r="AA50" s="53" t="s">
        <v>163</v>
      </c>
      <c r="AB50" s="53">
        <v>0</v>
      </c>
      <c r="AC50" s="53" t="s">
        <v>163</v>
      </c>
      <c r="AD50" s="108">
        <v>0</v>
      </c>
      <c r="AE50" s="53" t="s">
        <v>163</v>
      </c>
      <c r="AF50" s="108">
        <v>0</v>
      </c>
      <c r="AG50" s="110" t="s">
        <v>163</v>
      </c>
      <c r="AH50" s="36" t="e">
        <v>#DIV/0!</v>
      </c>
      <c r="AI50" s="307"/>
    </row>
    <row r="51" spans="1:35" ht="33">
      <c r="A51" s="45" t="s">
        <v>77</v>
      </c>
      <c r="B51" s="33" t="s">
        <v>78</v>
      </c>
      <c r="C51" s="88"/>
      <c r="D51" s="111">
        <v>0</v>
      </c>
      <c r="E51" s="110" t="s">
        <v>163</v>
      </c>
      <c r="F51" s="111">
        <v>0</v>
      </c>
      <c r="G51" s="111" t="s">
        <v>163</v>
      </c>
      <c r="H51" s="108">
        <v>0</v>
      </c>
      <c r="I51" s="53" t="s">
        <v>163</v>
      </c>
      <c r="J51" s="111">
        <v>0</v>
      </c>
      <c r="K51" s="53" t="s">
        <v>163</v>
      </c>
      <c r="L51" s="111">
        <v>0</v>
      </c>
      <c r="M51" s="111"/>
      <c r="N51" s="111">
        <v>0</v>
      </c>
      <c r="O51" s="116" t="s">
        <v>163</v>
      </c>
      <c r="P51" s="111">
        <v>0</v>
      </c>
      <c r="Q51" s="116" t="s">
        <v>163</v>
      </c>
      <c r="R51" s="111">
        <v>0</v>
      </c>
      <c r="S51" s="116" t="s">
        <v>163</v>
      </c>
      <c r="T51" s="111">
        <v>0</v>
      </c>
      <c r="U51" s="116" t="s">
        <v>163</v>
      </c>
      <c r="V51" s="111">
        <v>0</v>
      </c>
      <c r="W51" s="116" t="s">
        <v>163</v>
      </c>
      <c r="X51" s="111">
        <v>0</v>
      </c>
      <c r="Y51" s="116" t="s">
        <v>163</v>
      </c>
      <c r="Z51" s="111">
        <v>0</v>
      </c>
      <c r="AA51" s="111"/>
      <c r="AB51" s="111">
        <v>0</v>
      </c>
      <c r="AC51" s="53" t="s">
        <v>163</v>
      </c>
      <c r="AD51" s="108">
        <v>0</v>
      </c>
      <c r="AE51" s="111">
        <v>0</v>
      </c>
      <c r="AF51" s="108">
        <v>0</v>
      </c>
      <c r="AG51" s="110" t="s">
        <v>163</v>
      </c>
      <c r="AH51" s="36"/>
      <c r="AI51" s="307"/>
    </row>
    <row r="52" spans="1:35" ht="18.75">
      <c r="A52" s="42" t="s">
        <v>79</v>
      </c>
      <c r="B52" s="51" t="s">
        <v>225</v>
      </c>
      <c r="C52" s="34"/>
      <c r="D52" s="110">
        <v>0</v>
      </c>
      <c r="E52" s="110" t="s">
        <v>163</v>
      </c>
      <c r="F52" s="110">
        <v>0</v>
      </c>
      <c r="G52" s="110" t="s">
        <v>163</v>
      </c>
      <c r="H52" s="108">
        <v>0</v>
      </c>
      <c r="I52" s="110" t="s">
        <v>163</v>
      </c>
      <c r="J52" s="110">
        <v>0</v>
      </c>
      <c r="K52" s="110" t="s">
        <v>163</v>
      </c>
      <c r="L52" s="110">
        <v>0</v>
      </c>
      <c r="M52" s="110" t="s">
        <v>163</v>
      </c>
      <c r="N52" s="110">
        <v>0</v>
      </c>
      <c r="O52" s="53" t="s">
        <v>163</v>
      </c>
      <c r="P52" s="110">
        <v>0</v>
      </c>
      <c r="Q52" s="53" t="s">
        <v>163</v>
      </c>
      <c r="R52" s="53">
        <v>0</v>
      </c>
      <c r="S52" s="110" t="s">
        <v>163</v>
      </c>
      <c r="T52" s="110">
        <v>0</v>
      </c>
      <c r="U52" s="53" t="s">
        <v>163</v>
      </c>
      <c r="V52" s="110">
        <v>0</v>
      </c>
      <c r="W52" s="110" t="s">
        <v>163</v>
      </c>
      <c r="X52" s="110">
        <v>0</v>
      </c>
      <c r="Y52" s="110" t="s">
        <v>163</v>
      </c>
      <c r="Z52" s="110">
        <v>0</v>
      </c>
      <c r="AA52" s="110" t="s">
        <v>163</v>
      </c>
      <c r="AB52" s="110">
        <v>0</v>
      </c>
      <c r="AC52" s="53" t="s">
        <v>163</v>
      </c>
      <c r="AD52" s="108">
        <v>0</v>
      </c>
      <c r="AE52" s="110" t="s">
        <v>163</v>
      </c>
      <c r="AF52" s="108">
        <v>0</v>
      </c>
      <c r="AG52" s="110" t="s">
        <v>163</v>
      </c>
      <c r="AH52" s="36"/>
      <c r="AI52" s="307"/>
    </row>
    <row r="53" spans="1:35" ht="18.75" hidden="1">
      <c r="A53" s="42" t="s">
        <v>81</v>
      </c>
      <c r="B53" s="51"/>
      <c r="C53" s="118"/>
      <c r="D53" s="53">
        <v>0</v>
      </c>
      <c r="E53" s="110" t="s">
        <v>163</v>
      </c>
      <c r="F53" s="53">
        <v>0</v>
      </c>
      <c r="G53" s="53" t="s">
        <v>163</v>
      </c>
      <c r="H53" s="108">
        <v>0</v>
      </c>
      <c r="I53" s="53" t="s">
        <v>163</v>
      </c>
      <c r="J53" s="53">
        <v>0</v>
      </c>
      <c r="K53" s="53" t="s">
        <v>163</v>
      </c>
      <c r="L53" s="53">
        <v>0</v>
      </c>
      <c r="M53" s="53" t="s">
        <v>163</v>
      </c>
      <c r="N53" s="110">
        <v>0</v>
      </c>
      <c r="O53" s="53" t="s">
        <v>163</v>
      </c>
      <c r="P53" s="119">
        <v>0</v>
      </c>
      <c r="Q53" s="53" t="s">
        <v>163</v>
      </c>
      <c r="R53" s="110">
        <v>0</v>
      </c>
      <c r="S53" s="110" t="s">
        <v>163</v>
      </c>
      <c r="T53" s="110">
        <v>0</v>
      </c>
      <c r="U53" s="53" t="s">
        <v>163</v>
      </c>
      <c r="V53" s="110">
        <v>0</v>
      </c>
      <c r="W53" s="110" t="s">
        <v>163</v>
      </c>
      <c r="X53" s="120">
        <v>0</v>
      </c>
      <c r="Y53" s="110" t="s">
        <v>163</v>
      </c>
      <c r="Z53" s="110">
        <v>0</v>
      </c>
      <c r="AA53" s="110" t="s">
        <v>163</v>
      </c>
      <c r="AB53" s="120">
        <v>0</v>
      </c>
      <c r="AC53" s="53" t="s">
        <v>163</v>
      </c>
      <c r="AD53" s="108">
        <v>0</v>
      </c>
      <c r="AE53" s="53" t="s">
        <v>163</v>
      </c>
      <c r="AF53" s="108">
        <v>0</v>
      </c>
      <c r="AG53" s="110" t="s">
        <v>163</v>
      </c>
      <c r="AH53" s="36" t="e">
        <v>#DIV/0!</v>
      </c>
      <c r="AI53" s="309"/>
    </row>
    <row r="54" spans="1:35" ht="18.75" hidden="1">
      <c r="A54" s="42" t="s">
        <v>83</v>
      </c>
      <c r="B54" s="95"/>
      <c r="C54" s="43"/>
      <c r="D54" s="110">
        <v>0</v>
      </c>
      <c r="E54" s="110" t="s">
        <v>163</v>
      </c>
      <c r="F54" s="110">
        <v>0</v>
      </c>
      <c r="G54" s="53" t="s">
        <v>163</v>
      </c>
      <c r="H54" s="108">
        <v>0</v>
      </c>
      <c r="I54" s="110" t="s">
        <v>163</v>
      </c>
      <c r="J54" s="110">
        <v>0</v>
      </c>
      <c r="K54" s="110" t="s">
        <v>163</v>
      </c>
      <c r="L54" s="110">
        <v>0</v>
      </c>
      <c r="M54" s="53" t="s">
        <v>163</v>
      </c>
      <c r="N54" s="110">
        <v>0</v>
      </c>
      <c r="O54" s="53" t="s">
        <v>163</v>
      </c>
      <c r="P54" s="121">
        <v>0</v>
      </c>
      <c r="Q54" s="53" t="s">
        <v>163</v>
      </c>
      <c r="R54" s="110">
        <v>0</v>
      </c>
      <c r="S54" s="110" t="s">
        <v>163</v>
      </c>
      <c r="T54" s="110">
        <v>0</v>
      </c>
      <c r="U54" s="53" t="s">
        <v>163</v>
      </c>
      <c r="V54" s="110">
        <v>0</v>
      </c>
      <c r="W54" s="110" t="s">
        <v>163</v>
      </c>
      <c r="X54" s="110">
        <v>0</v>
      </c>
      <c r="Y54" s="110" t="s">
        <v>163</v>
      </c>
      <c r="Z54" s="110">
        <v>0</v>
      </c>
      <c r="AA54" s="110" t="s">
        <v>163</v>
      </c>
      <c r="AB54" s="110">
        <v>0</v>
      </c>
      <c r="AC54" s="53" t="s">
        <v>163</v>
      </c>
      <c r="AD54" s="108">
        <v>0</v>
      </c>
      <c r="AE54" s="53" t="s">
        <v>163</v>
      </c>
      <c r="AF54" s="108">
        <v>0</v>
      </c>
      <c r="AG54" s="110" t="s">
        <v>163</v>
      </c>
      <c r="AH54" s="36" t="e">
        <v>#DIV/0!</v>
      </c>
      <c r="AI54" s="307"/>
    </row>
    <row r="55" spans="1:35" ht="18.75" hidden="1">
      <c r="A55" s="42" t="s">
        <v>85</v>
      </c>
      <c r="B55" s="51"/>
      <c r="C55" s="43"/>
      <c r="D55" s="110">
        <v>0</v>
      </c>
      <c r="E55" s="110" t="s">
        <v>163</v>
      </c>
      <c r="F55" s="110">
        <v>0</v>
      </c>
      <c r="G55" s="53" t="s">
        <v>163</v>
      </c>
      <c r="H55" s="108">
        <v>0</v>
      </c>
      <c r="I55" s="110" t="s">
        <v>163</v>
      </c>
      <c r="J55" s="110">
        <v>0</v>
      </c>
      <c r="K55" s="110" t="s">
        <v>163</v>
      </c>
      <c r="L55" s="110">
        <v>0</v>
      </c>
      <c r="M55" s="53" t="s">
        <v>163</v>
      </c>
      <c r="N55" s="110">
        <v>0</v>
      </c>
      <c r="O55" s="53" t="s">
        <v>163</v>
      </c>
      <c r="P55" s="121">
        <v>0</v>
      </c>
      <c r="Q55" s="53" t="s">
        <v>163</v>
      </c>
      <c r="R55" s="110">
        <v>0</v>
      </c>
      <c r="S55" s="110" t="s">
        <v>163</v>
      </c>
      <c r="T55" s="110">
        <v>0</v>
      </c>
      <c r="U55" s="53" t="s">
        <v>163</v>
      </c>
      <c r="V55" s="110">
        <v>0</v>
      </c>
      <c r="W55" s="110" t="s">
        <v>163</v>
      </c>
      <c r="X55" s="44">
        <v>0</v>
      </c>
      <c r="Y55" s="110" t="s">
        <v>163</v>
      </c>
      <c r="Z55" s="110">
        <v>0</v>
      </c>
      <c r="AA55" s="44">
        <v>0</v>
      </c>
      <c r="AB55" s="110">
        <v>0</v>
      </c>
      <c r="AC55" s="53" t="s">
        <v>163</v>
      </c>
      <c r="AD55" s="108">
        <v>0</v>
      </c>
      <c r="AE55" s="53" t="s">
        <v>163</v>
      </c>
      <c r="AF55" s="108">
        <v>0</v>
      </c>
      <c r="AG55" s="110" t="s">
        <v>163</v>
      </c>
      <c r="AH55" s="36" t="e">
        <v>#DIV/0!</v>
      </c>
      <c r="AI55" s="307"/>
    </row>
    <row r="56" spans="1:35" ht="18.75" hidden="1">
      <c r="A56" s="42" t="s">
        <v>87</v>
      </c>
      <c r="B56" s="51"/>
      <c r="C56" s="43"/>
      <c r="D56" s="110">
        <v>0</v>
      </c>
      <c r="E56" s="110" t="s">
        <v>163</v>
      </c>
      <c r="F56" s="110">
        <v>0</v>
      </c>
      <c r="G56" s="53" t="s">
        <v>163</v>
      </c>
      <c r="H56" s="108">
        <v>0</v>
      </c>
      <c r="I56" s="110" t="s">
        <v>163</v>
      </c>
      <c r="J56" s="110">
        <v>0</v>
      </c>
      <c r="K56" s="110" t="s">
        <v>163</v>
      </c>
      <c r="L56" s="110">
        <v>0</v>
      </c>
      <c r="M56" s="53" t="s">
        <v>163</v>
      </c>
      <c r="N56" s="110">
        <v>0</v>
      </c>
      <c r="O56" s="53" t="s">
        <v>163</v>
      </c>
      <c r="P56" s="121">
        <v>0</v>
      </c>
      <c r="Q56" s="53" t="s">
        <v>163</v>
      </c>
      <c r="R56" s="110">
        <v>0</v>
      </c>
      <c r="S56" s="110" t="s">
        <v>163</v>
      </c>
      <c r="T56" s="110">
        <v>0</v>
      </c>
      <c r="U56" s="53" t="s">
        <v>163</v>
      </c>
      <c r="V56" s="110">
        <v>0</v>
      </c>
      <c r="W56" s="110" t="s">
        <v>163</v>
      </c>
      <c r="X56" s="44">
        <v>0</v>
      </c>
      <c r="Y56" s="110" t="s">
        <v>163</v>
      </c>
      <c r="Z56" s="110">
        <v>0</v>
      </c>
      <c r="AA56" s="44">
        <v>0</v>
      </c>
      <c r="AB56" s="110">
        <v>0</v>
      </c>
      <c r="AC56" s="53" t="s">
        <v>163</v>
      </c>
      <c r="AD56" s="108">
        <v>0</v>
      </c>
      <c r="AE56" s="53" t="s">
        <v>163</v>
      </c>
      <c r="AF56" s="108">
        <v>0</v>
      </c>
      <c r="AG56" s="110" t="s">
        <v>163</v>
      </c>
      <c r="AH56" s="36" t="e">
        <v>#DIV/0!</v>
      </c>
      <c r="AI56" s="307"/>
    </row>
    <row r="57" spans="1:35" ht="18.75" hidden="1">
      <c r="A57" s="42" t="s">
        <v>89</v>
      </c>
      <c r="B57" s="51"/>
      <c r="C57" s="43"/>
      <c r="D57" s="110">
        <v>0</v>
      </c>
      <c r="E57" s="110" t="s">
        <v>163</v>
      </c>
      <c r="F57" s="110">
        <v>0</v>
      </c>
      <c r="G57" s="53" t="s">
        <v>163</v>
      </c>
      <c r="H57" s="108">
        <v>0</v>
      </c>
      <c r="I57" s="110" t="s">
        <v>163</v>
      </c>
      <c r="J57" s="110">
        <v>0</v>
      </c>
      <c r="K57" s="110" t="s">
        <v>163</v>
      </c>
      <c r="L57" s="110">
        <v>0</v>
      </c>
      <c r="M57" s="53" t="s">
        <v>163</v>
      </c>
      <c r="N57" s="110">
        <v>0</v>
      </c>
      <c r="O57" s="53" t="s">
        <v>163</v>
      </c>
      <c r="P57" s="121">
        <v>0</v>
      </c>
      <c r="Q57" s="53" t="s">
        <v>163</v>
      </c>
      <c r="R57" s="110">
        <v>0</v>
      </c>
      <c r="S57" s="110" t="s">
        <v>163</v>
      </c>
      <c r="T57" s="110">
        <v>0</v>
      </c>
      <c r="U57" s="53" t="s">
        <v>163</v>
      </c>
      <c r="V57" s="110">
        <v>0</v>
      </c>
      <c r="W57" s="110" t="s">
        <v>163</v>
      </c>
      <c r="X57" s="44">
        <v>0</v>
      </c>
      <c r="Y57" s="110" t="s">
        <v>163</v>
      </c>
      <c r="Z57" s="110">
        <v>0</v>
      </c>
      <c r="AA57" s="44">
        <v>0</v>
      </c>
      <c r="AB57" s="110">
        <v>0</v>
      </c>
      <c r="AC57" s="53" t="s">
        <v>163</v>
      </c>
      <c r="AD57" s="108">
        <v>0</v>
      </c>
      <c r="AE57" s="53" t="s">
        <v>163</v>
      </c>
      <c r="AF57" s="108">
        <v>0</v>
      </c>
      <c r="AG57" s="110" t="s">
        <v>163</v>
      </c>
      <c r="AH57" s="36" t="e">
        <v>#DIV/0!</v>
      </c>
      <c r="AI57" s="307"/>
    </row>
    <row r="58" spans="1:35" ht="18.75" hidden="1">
      <c r="A58" s="42" t="s">
        <v>91</v>
      </c>
      <c r="B58" s="51"/>
      <c r="C58" s="43"/>
      <c r="D58" s="110">
        <v>0</v>
      </c>
      <c r="E58" s="110" t="s">
        <v>163</v>
      </c>
      <c r="F58" s="110">
        <v>0</v>
      </c>
      <c r="G58" s="53" t="s">
        <v>163</v>
      </c>
      <c r="H58" s="108">
        <v>0</v>
      </c>
      <c r="I58" s="110" t="s">
        <v>163</v>
      </c>
      <c r="J58" s="110">
        <v>0</v>
      </c>
      <c r="K58" s="110" t="s">
        <v>163</v>
      </c>
      <c r="L58" s="110">
        <v>0</v>
      </c>
      <c r="M58" s="53" t="s">
        <v>163</v>
      </c>
      <c r="N58" s="110">
        <v>0</v>
      </c>
      <c r="O58" s="53" t="s">
        <v>163</v>
      </c>
      <c r="P58" s="121">
        <v>0</v>
      </c>
      <c r="Q58" s="53" t="s">
        <v>163</v>
      </c>
      <c r="R58" s="110">
        <v>0</v>
      </c>
      <c r="S58" s="110" t="s">
        <v>163</v>
      </c>
      <c r="T58" s="110">
        <v>0</v>
      </c>
      <c r="U58" s="53" t="s">
        <v>163</v>
      </c>
      <c r="V58" s="110">
        <v>0</v>
      </c>
      <c r="W58" s="110" t="s">
        <v>163</v>
      </c>
      <c r="X58" s="44">
        <v>0</v>
      </c>
      <c r="Y58" s="110" t="s">
        <v>163</v>
      </c>
      <c r="Z58" s="110">
        <v>0</v>
      </c>
      <c r="AA58" s="44">
        <v>0</v>
      </c>
      <c r="AB58" s="110">
        <v>0</v>
      </c>
      <c r="AC58" s="53" t="s">
        <v>163</v>
      </c>
      <c r="AD58" s="108">
        <v>0</v>
      </c>
      <c r="AE58" s="53" t="s">
        <v>163</v>
      </c>
      <c r="AF58" s="108">
        <v>0</v>
      </c>
      <c r="AG58" s="110" t="s">
        <v>163</v>
      </c>
      <c r="AH58" s="36" t="e">
        <v>#DIV/0!</v>
      </c>
      <c r="AI58" s="307"/>
    </row>
    <row r="59" spans="1:35" ht="18.75" hidden="1">
      <c r="A59" s="42" t="s">
        <v>93</v>
      </c>
      <c r="B59" s="51"/>
      <c r="C59" s="43"/>
      <c r="D59" s="110">
        <v>0</v>
      </c>
      <c r="E59" s="110" t="s">
        <v>163</v>
      </c>
      <c r="F59" s="110">
        <v>0</v>
      </c>
      <c r="G59" s="53" t="s">
        <v>163</v>
      </c>
      <c r="H59" s="108">
        <v>0</v>
      </c>
      <c r="I59" s="110" t="s">
        <v>163</v>
      </c>
      <c r="J59" s="110">
        <v>0</v>
      </c>
      <c r="K59" s="110" t="s">
        <v>163</v>
      </c>
      <c r="L59" s="110">
        <v>0</v>
      </c>
      <c r="M59" s="53" t="s">
        <v>163</v>
      </c>
      <c r="N59" s="110">
        <v>0</v>
      </c>
      <c r="O59" s="53" t="s">
        <v>163</v>
      </c>
      <c r="P59" s="121">
        <v>0</v>
      </c>
      <c r="Q59" s="53" t="s">
        <v>163</v>
      </c>
      <c r="R59" s="110">
        <v>0</v>
      </c>
      <c r="S59" s="110" t="s">
        <v>163</v>
      </c>
      <c r="T59" s="110">
        <v>0</v>
      </c>
      <c r="U59" s="53" t="s">
        <v>163</v>
      </c>
      <c r="V59" s="110">
        <v>0</v>
      </c>
      <c r="W59" s="110" t="s">
        <v>163</v>
      </c>
      <c r="X59" s="44">
        <v>0</v>
      </c>
      <c r="Y59" s="110" t="s">
        <v>163</v>
      </c>
      <c r="Z59" s="110">
        <v>0</v>
      </c>
      <c r="AA59" s="44">
        <v>0</v>
      </c>
      <c r="AB59" s="110">
        <v>0</v>
      </c>
      <c r="AC59" s="53" t="s">
        <v>163</v>
      </c>
      <c r="AD59" s="108">
        <v>0</v>
      </c>
      <c r="AE59" s="53" t="s">
        <v>163</v>
      </c>
      <c r="AF59" s="108">
        <v>0</v>
      </c>
      <c r="AG59" s="110" t="s">
        <v>163</v>
      </c>
      <c r="AH59" s="36" t="e">
        <v>#DIV/0!</v>
      </c>
      <c r="AI59" s="307"/>
    </row>
    <row r="60" spans="1:35" ht="18.75" hidden="1">
      <c r="A60" s="42" t="s">
        <v>95</v>
      </c>
      <c r="B60" s="51"/>
      <c r="C60" s="43"/>
      <c r="D60" s="110">
        <v>0</v>
      </c>
      <c r="E60" s="110" t="s">
        <v>163</v>
      </c>
      <c r="F60" s="110">
        <v>0</v>
      </c>
      <c r="G60" s="53" t="s">
        <v>163</v>
      </c>
      <c r="H60" s="108">
        <v>0</v>
      </c>
      <c r="I60" s="110" t="s">
        <v>163</v>
      </c>
      <c r="J60" s="110">
        <v>0</v>
      </c>
      <c r="K60" s="110" t="s">
        <v>163</v>
      </c>
      <c r="L60" s="110">
        <v>0</v>
      </c>
      <c r="M60" s="53" t="s">
        <v>163</v>
      </c>
      <c r="N60" s="110">
        <v>0</v>
      </c>
      <c r="O60" s="53" t="s">
        <v>163</v>
      </c>
      <c r="P60" s="121">
        <v>0</v>
      </c>
      <c r="Q60" s="53" t="s">
        <v>163</v>
      </c>
      <c r="R60" s="110">
        <v>0</v>
      </c>
      <c r="S60" s="110" t="s">
        <v>163</v>
      </c>
      <c r="T60" s="110">
        <v>0</v>
      </c>
      <c r="U60" s="53" t="s">
        <v>163</v>
      </c>
      <c r="V60" s="110">
        <v>0</v>
      </c>
      <c r="W60" s="110" t="s">
        <v>163</v>
      </c>
      <c r="X60" s="44">
        <v>0</v>
      </c>
      <c r="Y60" s="110" t="s">
        <v>163</v>
      </c>
      <c r="Z60" s="110">
        <v>0</v>
      </c>
      <c r="AA60" s="44">
        <v>0</v>
      </c>
      <c r="AB60" s="110">
        <v>0</v>
      </c>
      <c r="AC60" s="53" t="s">
        <v>163</v>
      </c>
      <c r="AD60" s="108">
        <v>0</v>
      </c>
      <c r="AE60" s="53" t="s">
        <v>163</v>
      </c>
      <c r="AF60" s="108">
        <v>0</v>
      </c>
      <c r="AG60" s="110" t="s">
        <v>163</v>
      </c>
      <c r="AH60" s="36" t="e">
        <v>#DIV/0!</v>
      </c>
      <c r="AI60" s="307"/>
    </row>
    <row r="61" spans="1:35" ht="18.75" hidden="1">
      <c r="A61" s="42" t="s">
        <v>97</v>
      </c>
      <c r="B61" s="51"/>
      <c r="C61" s="43"/>
      <c r="D61" s="110">
        <v>0</v>
      </c>
      <c r="E61" s="110" t="s">
        <v>163</v>
      </c>
      <c r="F61" s="110">
        <v>0</v>
      </c>
      <c r="G61" s="53" t="s">
        <v>163</v>
      </c>
      <c r="H61" s="108">
        <v>0</v>
      </c>
      <c r="I61" s="110" t="s">
        <v>163</v>
      </c>
      <c r="J61" s="110">
        <v>0</v>
      </c>
      <c r="K61" s="110" t="s">
        <v>163</v>
      </c>
      <c r="L61" s="110">
        <v>0</v>
      </c>
      <c r="M61" s="53" t="s">
        <v>163</v>
      </c>
      <c r="N61" s="110">
        <v>0</v>
      </c>
      <c r="O61" s="53" t="s">
        <v>163</v>
      </c>
      <c r="P61" s="121">
        <v>0</v>
      </c>
      <c r="Q61" s="53" t="s">
        <v>163</v>
      </c>
      <c r="R61" s="110">
        <v>0</v>
      </c>
      <c r="S61" s="110" t="s">
        <v>163</v>
      </c>
      <c r="T61" s="110">
        <v>0</v>
      </c>
      <c r="U61" s="53" t="s">
        <v>163</v>
      </c>
      <c r="V61" s="110">
        <v>0</v>
      </c>
      <c r="W61" s="110" t="s">
        <v>163</v>
      </c>
      <c r="X61" s="44">
        <v>0</v>
      </c>
      <c r="Y61" s="110" t="s">
        <v>163</v>
      </c>
      <c r="Z61" s="110">
        <v>0</v>
      </c>
      <c r="AA61" s="44">
        <v>0</v>
      </c>
      <c r="AB61" s="110">
        <v>0</v>
      </c>
      <c r="AC61" s="53" t="s">
        <v>163</v>
      </c>
      <c r="AD61" s="108">
        <v>0</v>
      </c>
      <c r="AE61" s="53" t="s">
        <v>163</v>
      </c>
      <c r="AF61" s="108">
        <v>0</v>
      </c>
      <c r="AG61" s="110" t="s">
        <v>163</v>
      </c>
      <c r="AH61" s="36" t="e">
        <v>#DIV/0!</v>
      </c>
      <c r="AI61" s="307"/>
    </row>
    <row r="62" spans="1:35" ht="18.75" hidden="1">
      <c r="A62" s="42" t="s">
        <v>99</v>
      </c>
      <c r="B62" s="51"/>
      <c r="C62" s="43"/>
      <c r="D62" s="110">
        <v>0</v>
      </c>
      <c r="E62" s="110" t="s">
        <v>163</v>
      </c>
      <c r="F62" s="110">
        <v>0</v>
      </c>
      <c r="G62" s="53" t="s">
        <v>163</v>
      </c>
      <c r="H62" s="108">
        <v>0</v>
      </c>
      <c r="I62" s="110" t="s">
        <v>163</v>
      </c>
      <c r="J62" s="110">
        <v>0</v>
      </c>
      <c r="K62" s="110" t="s">
        <v>163</v>
      </c>
      <c r="L62" s="110">
        <v>0</v>
      </c>
      <c r="M62" s="53" t="s">
        <v>163</v>
      </c>
      <c r="N62" s="110">
        <v>0</v>
      </c>
      <c r="O62" s="53" t="s">
        <v>163</v>
      </c>
      <c r="P62" s="121">
        <v>0</v>
      </c>
      <c r="Q62" s="53" t="s">
        <v>163</v>
      </c>
      <c r="R62" s="110">
        <v>0</v>
      </c>
      <c r="S62" s="110" t="s">
        <v>163</v>
      </c>
      <c r="T62" s="110">
        <v>0</v>
      </c>
      <c r="U62" s="53" t="s">
        <v>163</v>
      </c>
      <c r="V62" s="110">
        <v>0</v>
      </c>
      <c r="W62" s="110" t="s">
        <v>163</v>
      </c>
      <c r="X62" s="44">
        <v>0</v>
      </c>
      <c r="Y62" s="110" t="s">
        <v>163</v>
      </c>
      <c r="Z62" s="110">
        <v>0</v>
      </c>
      <c r="AA62" s="44">
        <v>0</v>
      </c>
      <c r="AB62" s="110">
        <v>0</v>
      </c>
      <c r="AC62" s="53" t="s">
        <v>163</v>
      </c>
      <c r="AD62" s="108">
        <v>0</v>
      </c>
      <c r="AE62" s="53" t="s">
        <v>163</v>
      </c>
      <c r="AF62" s="108">
        <v>0</v>
      </c>
      <c r="AG62" s="110" t="s">
        <v>163</v>
      </c>
      <c r="AH62" s="36" t="e">
        <v>#DIV/0!</v>
      </c>
      <c r="AI62" s="307"/>
    </row>
    <row r="63" spans="1:35" ht="18.75">
      <c r="A63" s="122" t="s">
        <v>101</v>
      </c>
      <c r="B63" s="91" t="s">
        <v>102</v>
      </c>
      <c r="C63" s="88"/>
      <c r="D63" s="111">
        <v>8.1741060288</v>
      </c>
      <c r="E63" s="110" t="s">
        <v>163</v>
      </c>
      <c r="F63" s="111">
        <v>0</v>
      </c>
      <c r="G63" s="53" t="s">
        <v>163</v>
      </c>
      <c r="H63" s="108">
        <v>8.1741060288</v>
      </c>
      <c r="I63" s="111" t="s">
        <v>163</v>
      </c>
      <c r="J63" s="111">
        <v>8.1741060288</v>
      </c>
      <c r="K63" s="111" t="s">
        <v>163</v>
      </c>
      <c r="L63" s="111">
        <v>0.8544178</v>
      </c>
      <c r="M63" s="111" t="s">
        <v>163</v>
      </c>
      <c r="N63" s="111">
        <v>0.854</v>
      </c>
      <c r="O63" s="111">
        <v>0</v>
      </c>
      <c r="P63" s="111">
        <v>0.8544178</v>
      </c>
      <c r="Q63" s="53" t="s">
        <v>163</v>
      </c>
      <c r="R63" s="111">
        <v>0</v>
      </c>
      <c r="S63" s="110" t="s">
        <v>163</v>
      </c>
      <c r="T63" s="111">
        <v>0</v>
      </c>
      <c r="U63" s="116" t="s">
        <v>163</v>
      </c>
      <c r="V63" s="111">
        <v>3.304</v>
      </c>
      <c r="W63" s="111" t="s">
        <v>163</v>
      </c>
      <c r="X63" s="111">
        <v>0</v>
      </c>
      <c r="Y63" s="111" t="s">
        <v>163</v>
      </c>
      <c r="Z63" s="111">
        <v>4.016106028800001</v>
      </c>
      <c r="AA63" s="111" t="s">
        <v>163</v>
      </c>
      <c r="AB63" s="111">
        <v>0</v>
      </c>
      <c r="AC63" s="53" t="s">
        <v>163</v>
      </c>
      <c r="AD63" s="108">
        <v>0.0004178000000000237</v>
      </c>
      <c r="AE63" s="111" t="s">
        <v>163</v>
      </c>
      <c r="AF63" s="108">
        <v>-7.3196882288000005</v>
      </c>
      <c r="AG63" s="110" t="s">
        <v>163</v>
      </c>
      <c r="AH63" s="36">
        <v>-0.8954726306473623</v>
      </c>
      <c r="AI63" s="308"/>
    </row>
    <row r="64" spans="1:35" ht="31.5">
      <c r="A64" s="42" t="s">
        <v>103</v>
      </c>
      <c r="B64" s="95" t="s">
        <v>104</v>
      </c>
      <c r="C64" s="89"/>
      <c r="D64" s="123">
        <v>7.714106028800001</v>
      </c>
      <c r="E64" s="110" t="s">
        <v>163</v>
      </c>
      <c r="F64" s="124">
        <v>0</v>
      </c>
      <c r="G64" s="53" t="s">
        <v>163</v>
      </c>
      <c r="H64" s="108">
        <v>7.714106028800001</v>
      </c>
      <c r="I64" s="124" t="s">
        <v>163</v>
      </c>
      <c r="J64" s="123">
        <v>7.714106028800001</v>
      </c>
      <c r="K64" s="111" t="s">
        <v>163</v>
      </c>
      <c r="L64" s="123">
        <v>0</v>
      </c>
      <c r="M64" s="110" t="s">
        <v>163</v>
      </c>
      <c r="N64" s="123">
        <v>0.854</v>
      </c>
      <c r="O64" s="110" t="s">
        <v>163</v>
      </c>
      <c r="P64" s="123">
        <v>0</v>
      </c>
      <c r="Q64" s="53" t="s">
        <v>163</v>
      </c>
      <c r="R64" s="123">
        <v>0</v>
      </c>
      <c r="S64" s="110" t="s">
        <v>163</v>
      </c>
      <c r="T64" s="123">
        <v>0</v>
      </c>
      <c r="U64" s="53" t="s">
        <v>163</v>
      </c>
      <c r="V64" s="123">
        <v>3.074</v>
      </c>
      <c r="W64" s="110" t="s">
        <v>163</v>
      </c>
      <c r="X64" s="44">
        <v>0</v>
      </c>
      <c r="Y64" s="124" t="s">
        <v>163</v>
      </c>
      <c r="Z64" s="123">
        <v>3.786106028800001</v>
      </c>
      <c r="AA64" s="124" t="s">
        <v>163</v>
      </c>
      <c r="AB64" s="123">
        <v>0</v>
      </c>
      <c r="AC64" s="53" t="s">
        <v>163</v>
      </c>
      <c r="AD64" s="108">
        <v>-0.854</v>
      </c>
      <c r="AE64" s="124" t="s">
        <v>163</v>
      </c>
      <c r="AF64" s="108">
        <v>-7.714106028800001</v>
      </c>
      <c r="AG64" s="110" t="s">
        <v>163</v>
      </c>
      <c r="AH64" s="36">
        <v>-1</v>
      </c>
      <c r="AI64" s="129" t="s">
        <v>230</v>
      </c>
    </row>
    <row r="65" spans="1:35" ht="31.5">
      <c r="A65" s="42" t="s">
        <v>105</v>
      </c>
      <c r="B65" s="95" t="s">
        <v>106</v>
      </c>
      <c r="C65" s="88"/>
      <c r="D65" s="110">
        <v>0.46</v>
      </c>
      <c r="E65" s="110" t="s">
        <v>163</v>
      </c>
      <c r="F65" s="53">
        <v>0</v>
      </c>
      <c r="G65" s="53" t="s">
        <v>163</v>
      </c>
      <c r="H65" s="108">
        <v>0.46</v>
      </c>
      <c r="I65" s="53" t="s">
        <v>163</v>
      </c>
      <c r="J65" s="110">
        <v>0.46</v>
      </c>
      <c r="K65" s="111" t="s">
        <v>163</v>
      </c>
      <c r="L65" s="110">
        <v>0</v>
      </c>
      <c r="M65" s="110" t="s">
        <v>163</v>
      </c>
      <c r="N65" s="123">
        <v>0</v>
      </c>
      <c r="O65" s="110" t="s">
        <v>163</v>
      </c>
      <c r="P65" s="123">
        <v>0</v>
      </c>
      <c r="Q65" s="53" t="s">
        <v>163</v>
      </c>
      <c r="R65" s="123">
        <v>0</v>
      </c>
      <c r="S65" s="110" t="s">
        <v>163</v>
      </c>
      <c r="T65" s="110">
        <v>0</v>
      </c>
      <c r="U65" s="53" t="s">
        <v>163</v>
      </c>
      <c r="V65" s="123">
        <v>0.23</v>
      </c>
      <c r="W65" s="110" t="s">
        <v>163</v>
      </c>
      <c r="X65" s="44">
        <v>0</v>
      </c>
      <c r="Y65" s="53" t="s">
        <v>163</v>
      </c>
      <c r="Z65" s="110">
        <v>0.23</v>
      </c>
      <c r="AA65" s="53" t="s">
        <v>163</v>
      </c>
      <c r="AB65" s="110">
        <v>0</v>
      </c>
      <c r="AC65" s="53" t="s">
        <v>163</v>
      </c>
      <c r="AD65" s="108">
        <v>0</v>
      </c>
      <c r="AE65" s="53" t="s">
        <v>163</v>
      </c>
      <c r="AF65" s="108">
        <v>-0.46</v>
      </c>
      <c r="AG65" s="110" t="s">
        <v>163</v>
      </c>
      <c r="AH65" s="36">
        <v>-1</v>
      </c>
      <c r="AI65" s="129" t="s">
        <v>230</v>
      </c>
    </row>
    <row r="66" spans="1:35" ht="18.75" hidden="1">
      <c r="A66" s="42" t="s">
        <v>107</v>
      </c>
      <c r="B66" s="97" t="s">
        <v>108</v>
      </c>
      <c r="C66" s="118"/>
      <c r="D66" s="110">
        <v>0</v>
      </c>
      <c r="E66" s="110" t="s">
        <v>163</v>
      </c>
      <c r="F66" s="53">
        <v>0</v>
      </c>
      <c r="G66" s="53" t="s">
        <v>163</v>
      </c>
      <c r="H66" s="108">
        <v>0</v>
      </c>
      <c r="I66" s="53" t="s">
        <v>163</v>
      </c>
      <c r="J66" s="53">
        <v>0</v>
      </c>
      <c r="K66" s="111" t="s">
        <v>163</v>
      </c>
      <c r="L66" s="53">
        <v>0</v>
      </c>
      <c r="M66" s="110" t="s">
        <v>163</v>
      </c>
      <c r="N66" s="123">
        <v>0</v>
      </c>
      <c r="O66" s="110" t="s">
        <v>163</v>
      </c>
      <c r="P66" s="123">
        <v>0</v>
      </c>
      <c r="Q66" s="53" t="s">
        <v>163</v>
      </c>
      <c r="R66" s="123">
        <v>0</v>
      </c>
      <c r="S66" s="110" t="s">
        <v>163</v>
      </c>
      <c r="T66" s="110">
        <v>0</v>
      </c>
      <c r="U66" s="53" t="s">
        <v>163</v>
      </c>
      <c r="V66" s="123">
        <v>0</v>
      </c>
      <c r="W66" s="110" t="s">
        <v>163</v>
      </c>
      <c r="X66" s="61">
        <v>0</v>
      </c>
      <c r="Y66" s="53" t="s">
        <v>163</v>
      </c>
      <c r="Z66" s="53">
        <v>0</v>
      </c>
      <c r="AA66" s="53" t="s">
        <v>163</v>
      </c>
      <c r="AB66" s="53">
        <v>0</v>
      </c>
      <c r="AC66" s="53" t="s">
        <v>163</v>
      </c>
      <c r="AD66" s="108">
        <v>0</v>
      </c>
      <c r="AE66" s="53" t="s">
        <v>163</v>
      </c>
      <c r="AF66" s="108">
        <v>0</v>
      </c>
      <c r="AG66" s="110" t="s">
        <v>163</v>
      </c>
      <c r="AH66" s="36" t="e">
        <v>#DIV/0!</v>
      </c>
      <c r="AI66" s="309"/>
    </row>
    <row r="67" spans="1:35" ht="18.75" hidden="1">
      <c r="A67" s="57" t="s">
        <v>109</v>
      </c>
      <c r="B67" s="58"/>
      <c r="C67" s="118"/>
      <c r="D67" s="110">
        <v>0</v>
      </c>
      <c r="E67" s="110" t="s">
        <v>163</v>
      </c>
      <c r="F67" s="53">
        <v>0</v>
      </c>
      <c r="G67" s="53" t="s">
        <v>163</v>
      </c>
      <c r="H67" s="108">
        <v>0</v>
      </c>
      <c r="I67" s="53" t="s">
        <v>163</v>
      </c>
      <c r="J67" s="53">
        <v>0</v>
      </c>
      <c r="K67" s="111" t="s">
        <v>163</v>
      </c>
      <c r="L67" s="53">
        <v>0</v>
      </c>
      <c r="M67" s="53" t="s">
        <v>163</v>
      </c>
      <c r="N67" s="124">
        <v>0</v>
      </c>
      <c r="O67" s="53" t="s">
        <v>163</v>
      </c>
      <c r="P67" s="53">
        <v>0</v>
      </c>
      <c r="Q67" s="53" t="s">
        <v>163</v>
      </c>
      <c r="R67" s="124">
        <v>0</v>
      </c>
      <c r="S67" s="53" t="s">
        <v>163</v>
      </c>
      <c r="T67" s="53">
        <v>0</v>
      </c>
      <c r="U67" s="53" t="s">
        <v>163</v>
      </c>
      <c r="V67" s="124">
        <v>0</v>
      </c>
      <c r="W67" s="53" t="s">
        <v>163</v>
      </c>
      <c r="X67" s="61">
        <v>0</v>
      </c>
      <c r="Y67" s="53" t="s">
        <v>163</v>
      </c>
      <c r="Z67" s="53">
        <v>0</v>
      </c>
      <c r="AA67" s="53" t="s">
        <v>163</v>
      </c>
      <c r="AB67" s="53">
        <v>0</v>
      </c>
      <c r="AC67" s="53" t="s">
        <v>163</v>
      </c>
      <c r="AD67" s="108">
        <v>0</v>
      </c>
      <c r="AE67" s="53" t="s">
        <v>163</v>
      </c>
      <c r="AF67" s="108">
        <v>0</v>
      </c>
      <c r="AG67" s="110" t="s">
        <v>163</v>
      </c>
      <c r="AH67" s="36" t="e">
        <v>#DIV/0!</v>
      </c>
      <c r="AI67" s="309"/>
    </row>
    <row r="68" spans="1:35" ht="18.75" hidden="1">
      <c r="A68" s="42" t="s">
        <v>111</v>
      </c>
      <c r="B68" s="43"/>
      <c r="C68" s="63"/>
      <c r="D68" s="110">
        <v>0</v>
      </c>
      <c r="E68" s="110" t="s">
        <v>163</v>
      </c>
      <c r="F68" s="110">
        <v>0</v>
      </c>
      <c r="G68" s="53" t="s">
        <v>163</v>
      </c>
      <c r="H68" s="108">
        <v>0</v>
      </c>
      <c r="I68" s="110" t="s">
        <v>163</v>
      </c>
      <c r="J68" s="110">
        <v>0</v>
      </c>
      <c r="K68" s="111" t="s">
        <v>163</v>
      </c>
      <c r="L68" s="110">
        <v>0</v>
      </c>
      <c r="M68" s="110" t="s">
        <v>163</v>
      </c>
      <c r="N68" s="110">
        <v>0</v>
      </c>
      <c r="O68" s="110" t="s">
        <v>163</v>
      </c>
      <c r="P68" s="110">
        <v>0</v>
      </c>
      <c r="Q68" s="110" t="s">
        <v>163</v>
      </c>
      <c r="R68" s="110">
        <v>0</v>
      </c>
      <c r="S68" s="110" t="s">
        <v>163</v>
      </c>
      <c r="T68" s="110">
        <v>0</v>
      </c>
      <c r="U68" s="110" t="s">
        <v>163</v>
      </c>
      <c r="V68" s="110">
        <v>0</v>
      </c>
      <c r="W68" s="110" t="s">
        <v>163</v>
      </c>
      <c r="X68" s="113">
        <v>0</v>
      </c>
      <c r="Y68" s="110" t="s">
        <v>163</v>
      </c>
      <c r="Z68" s="110">
        <v>0</v>
      </c>
      <c r="AA68" s="110" t="s">
        <v>163</v>
      </c>
      <c r="AB68" s="53">
        <v>0</v>
      </c>
      <c r="AC68" s="53" t="s">
        <v>163</v>
      </c>
      <c r="AD68" s="108">
        <v>0</v>
      </c>
      <c r="AE68" s="110" t="s">
        <v>163</v>
      </c>
      <c r="AF68" s="108">
        <v>0</v>
      </c>
      <c r="AG68" s="110" t="s">
        <v>163</v>
      </c>
      <c r="AH68" s="36" t="e">
        <v>#DIV/0!</v>
      </c>
      <c r="AI68" s="310"/>
    </row>
    <row r="69" spans="1:35" ht="18.75" hidden="1">
      <c r="A69" s="42" t="s">
        <v>113</v>
      </c>
      <c r="B69" s="62"/>
      <c r="C69" s="63"/>
      <c r="D69" s="110">
        <v>0</v>
      </c>
      <c r="E69" s="110" t="s">
        <v>163</v>
      </c>
      <c r="F69" s="110">
        <v>0</v>
      </c>
      <c r="G69" s="53" t="s">
        <v>163</v>
      </c>
      <c r="H69" s="108">
        <v>0</v>
      </c>
      <c r="I69" s="110" t="s">
        <v>163</v>
      </c>
      <c r="J69" s="110">
        <v>0</v>
      </c>
      <c r="K69" s="111" t="s">
        <v>163</v>
      </c>
      <c r="L69" s="110">
        <v>0</v>
      </c>
      <c r="M69" s="110" t="s">
        <v>163</v>
      </c>
      <c r="N69" s="110">
        <v>0</v>
      </c>
      <c r="O69" s="110" t="s">
        <v>163</v>
      </c>
      <c r="P69" s="110">
        <v>0</v>
      </c>
      <c r="Q69" s="110" t="s">
        <v>163</v>
      </c>
      <c r="R69" s="110">
        <v>0</v>
      </c>
      <c r="S69" s="110" t="s">
        <v>163</v>
      </c>
      <c r="T69" s="110">
        <v>0</v>
      </c>
      <c r="U69" s="110" t="s">
        <v>163</v>
      </c>
      <c r="V69" s="110">
        <v>0</v>
      </c>
      <c r="W69" s="110" t="s">
        <v>163</v>
      </c>
      <c r="X69" s="113">
        <v>0</v>
      </c>
      <c r="Y69" s="110" t="s">
        <v>163</v>
      </c>
      <c r="Z69" s="110">
        <v>0</v>
      </c>
      <c r="AA69" s="110" t="s">
        <v>163</v>
      </c>
      <c r="AB69" s="64">
        <v>0</v>
      </c>
      <c r="AC69" s="53" t="s">
        <v>163</v>
      </c>
      <c r="AD69" s="108">
        <v>0</v>
      </c>
      <c r="AE69" s="110" t="s">
        <v>163</v>
      </c>
      <c r="AF69" s="108">
        <v>0</v>
      </c>
      <c r="AG69" s="110" t="s">
        <v>163</v>
      </c>
      <c r="AH69" s="36" t="e">
        <v>#DIV/0!</v>
      </c>
      <c r="AI69" s="310"/>
    </row>
    <row r="70" spans="1:35" ht="18.75">
      <c r="A70" s="42" t="s">
        <v>117</v>
      </c>
      <c r="B70" s="62" t="s">
        <v>118</v>
      </c>
      <c r="C70" s="63"/>
      <c r="D70" s="110">
        <v>0</v>
      </c>
      <c r="E70" s="110" t="s">
        <v>163</v>
      </c>
      <c r="F70" s="110">
        <v>0</v>
      </c>
      <c r="G70" s="53" t="s">
        <v>163</v>
      </c>
      <c r="H70" s="108">
        <v>0</v>
      </c>
      <c r="I70" s="110" t="s">
        <v>163</v>
      </c>
      <c r="J70" s="110">
        <v>0</v>
      </c>
      <c r="K70" s="111" t="s">
        <v>163</v>
      </c>
      <c r="L70" s="110">
        <v>0.8544178</v>
      </c>
      <c r="M70" s="110" t="s">
        <v>163</v>
      </c>
      <c r="N70" s="110">
        <v>0</v>
      </c>
      <c r="O70" s="110" t="s">
        <v>163</v>
      </c>
      <c r="P70" s="110">
        <v>0.8544178</v>
      </c>
      <c r="Q70" s="110" t="s">
        <v>163</v>
      </c>
      <c r="R70" s="110">
        <v>0</v>
      </c>
      <c r="S70" s="110" t="s">
        <v>163</v>
      </c>
      <c r="T70" s="110">
        <v>0</v>
      </c>
      <c r="U70" s="110" t="s">
        <v>163</v>
      </c>
      <c r="V70" s="110">
        <v>0</v>
      </c>
      <c r="W70" s="110" t="s">
        <v>163</v>
      </c>
      <c r="X70" s="113">
        <v>0</v>
      </c>
      <c r="Y70" s="110" t="s">
        <v>163</v>
      </c>
      <c r="Z70" s="110">
        <v>0</v>
      </c>
      <c r="AA70" s="110" t="s">
        <v>163</v>
      </c>
      <c r="AB70" s="301">
        <v>0</v>
      </c>
      <c r="AC70" s="53" t="s">
        <v>163</v>
      </c>
      <c r="AD70" s="108">
        <v>0.8544178</v>
      </c>
      <c r="AE70" s="110" t="s">
        <v>163</v>
      </c>
      <c r="AF70" s="108">
        <v>0.8544178</v>
      </c>
      <c r="AG70" s="110" t="s">
        <v>163</v>
      </c>
      <c r="AH70" s="36"/>
      <c r="AI70" s="310"/>
    </row>
    <row r="71" spans="2:34" ht="15.75" customHeight="1">
      <c r="B71" s="324" t="s">
        <v>119</v>
      </c>
      <c r="C71" s="324"/>
      <c r="D71" s="127">
        <f>D63+D32+D30</f>
        <v>19.930190000000003</v>
      </c>
      <c r="N71" s="100"/>
      <c r="Q71" s="125"/>
      <c r="R71" s="100"/>
      <c r="V71" s="100"/>
      <c r="Z71" s="100"/>
      <c r="AG71" s="4"/>
      <c r="AH71" s="4"/>
    </row>
    <row r="72" spans="4:17" ht="15.75">
      <c r="D72" s="126"/>
      <c r="J72" s="127"/>
      <c r="Q72" s="125"/>
    </row>
    <row r="73" spans="4:28" ht="15.75">
      <c r="D73" s="5"/>
      <c r="J73" s="127"/>
      <c r="L73" s="71"/>
      <c r="Q73" s="125"/>
      <c r="AB73" s="71"/>
    </row>
    <row r="74" ht="15.75">
      <c r="Q74" s="125"/>
    </row>
    <row r="75" ht="15.75">
      <c r="Q75" s="125"/>
    </row>
  </sheetData>
  <sheetProtection selectLockedCells="1" selectUnlockedCells="1"/>
  <mergeCells count="37">
    <mergeCell ref="A14:AI14"/>
    <mergeCell ref="A4:AI4"/>
    <mergeCell ref="A6:AI6"/>
    <mergeCell ref="A7:AI7"/>
    <mergeCell ref="A9:AI9"/>
    <mergeCell ref="A10:W10"/>
    <mergeCell ref="A12:AI12"/>
    <mergeCell ref="AE15:AH15"/>
    <mergeCell ref="M11:O11"/>
    <mergeCell ref="A15:A18"/>
    <mergeCell ref="B15:B18"/>
    <mergeCell ref="C15:C18"/>
    <mergeCell ref="D15:D18"/>
    <mergeCell ref="O17:P17"/>
    <mergeCell ref="S17:T17"/>
    <mergeCell ref="AG16:AH17"/>
    <mergeCell ref="A13:AI13"/>
    <mergeCell ref="AI15:AI18"/>
    <mergeCell ref="I16:L16"/>
    <mergeCell ref="M16:P16"/>
    <mergeCell ref="Q16:T16"/>
    <mergeCell ref="U16:X16"/>
    <mergeCell ref="Y16:AB16"/>
    <mergeCell ref="AE16:AF17"/>
    <mergeCell ref="M17:N17"/>
    <mergeCell ref="AC15:AD16"/>
    <mergeCell ref="Q17:R17"/>
    <mergeCell ref="B71:C71"/>
    <mergeCell ref="E15:F17"/>
    <mergeCell ref="G15:H17"/>
    <mergeCell ref="I15:AB15"/>
    <mergeCell ref="I17:J17"/>
    <mergeCell ref="W17:X17"/>
    <mergeCell ref="Y17:Z17"/>
    <mergeCell ref="AA17:AB17"/>
    <mergeCell ref="K17:L17"/>
    <mergeCell ref="U17:V17"/>
  </mergeCells>
  <dataValidations count="2">
    <dataValidation type="textLength" operator="lessThanOrEqual" allowBlank="1" showErrorMessage="1" errorTitle="Ошибка" error="Допускается ввод не более 900 символов!" sqref="B64:B67 B31 B33:B44 B52:B62 B46:B50">
      <formula1>900</formula1>
    </dataValidation>
    <dataValidation type="decimal" allowBlank="1" showErrorMessage="1" errorTitle="Ошибка" error="Допускается ввод только неотрицательных чисел!" sqref="R31 T65:T70 T55:T62 T52:T53 T48:T50 T31:T44 AB31 Z31 X31:X32 V31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view="pageBreakPreview" zoomScaleNormal="85" zoomScaleSheetLayoutView="100" zoomScalePageLayoutView="0" workbookViewId="0" topLeftCell="B13">
      <pane xSplit="1" topLeftCell="Q1" activePane="topRight" state="frozen"/>
      <selection pane="topLeft" activeCell="B15" sqref="B15"/>
      <selection pane="topRight" activeCell="N18" sqref="N18"/>
    </sheetView>
  </sheetViews>
  <sheetFormatPr defaultColWidth="7.140625" defaultRowHeight="12.75"/>
  <cols>
    <col min="1" max="1" width="13.00390625" style="1" customWidth="1"/>
    <col min="2" max="2" width="100.140625" style="2" customWidth="1"/>
    <col min="3" max="3" width="15.421875" style="1" customWidth="1"/>
    <col min="4" max="4" width="13.7109375" style="4" bestFit="1" customWidth="1"/>
    <col min="5" max="5" width="6.57421875" style="4" customWidth="1"/>
    <col min="6" max="6" width="8.421875" style="25" customWidth="1"/>
    <col min="7" max="7" width="12.140625" style="25" customWidth="1"/>
    <col min="8" max="8" width="8.28125" style="25" customWidth="1"/>
    <col min="9" max="9" width="8.8515625" style="4" customWidth="1"/>
    <col min="10" max="10" width="7.28125" style="4" customWidth="1"/>
    <col min="11" max="11" width="8.8515625" style="4" customWidth="1"/>
    <col min="12" max="12" width="12.421875" style="4" customWidth="1"/>
    <col min="13" max="13" width="8.57421875" style="4" customWidth="1"/>
    <col min="14" max="14" width="8.28125" style="4" customWidth="1"/>
    <col min="15" max="16" width="9.00390625" style="4" customWidth="1"/>
    <col min="17" max="17" width="12.140625" style="4" customWidth="1"/>
    <col min="18" max="18" width="10.28125" style="4" customWidth="1"/>
    <col min="19" max="19" width="9.8515625" style="4" customWidth="1"/>
    <col min="20" max="20" width="9.140625" style="4" customWidth="1"/>
    <col min="21" max="21" width="8.28125" style="4" customWidth="1"/>
    <col min="22" max="22" width="11.8515625" style="4" customWidth="1"/>
    <col min="23" max="23" width="11.28125" style="4" customWidth="1"/>
    <col min="24" max="244" width="9.8515625" style="128" customWidth="1"/>
    <col min="245" max="245" width="40.57421875" style="128" customWidth="1"/>
    <col min="246" max="246" width="7.8515625" style="128" customWidth="1"/>
    <col min="247" max="247" width="6.57421875" style="128" customWidth="1"/>
    <col min="248" max="248" width="6.28125" style="128" customWidth="1"/>
    <col min="249" max="249" width="11.57421875" style="128" customWidth="1"/>
    <col min="250" max="250" width="8.28125" style="128" customWidth="1"/>
    <col min="251" max="251" width="7.00390625" style="128" customWidth="1"/>
    <col min="252" max="252" width="7.140625" style="128" customWidth="1"/>
    <col min="253" max="253" width="7.00390625" style="128" customWidth="1"/>
    <col min="254" max="254" width="8.7109375" style="128" customWidth="1"/>
    <col min="255" max="255" width="8.57421875" style="128" customWidth="1"/>
    <col min="256" max="16384" width="7.140625" style="128" customWidth="1"/>
  </cols>
  <sheetData>
    <row r="1" spans="1:23" ht="18.75">
      <c r="A1" s="8" t="s">
        <v>0</v>
      </c>
      <c r="W1" s="11" t="s">
        <v>178</v>
      </c>
    </row>
    <row r="2" ht="18.75">
      <c r="W2" s="11" t="s">
        <v>2</v>
      </c>
    </row>
    <row r="3" spans="2:23" ht="18.75">
      <c r="B3" s="2" t="s">
        <v>0</v>
      </c>
      <c r="W3" s="11" t="s">
        <v>3</v>
      </c>
    </row>
    <row r="4" spans="1:23" s="7" customFormat="1" ht="18.75">
      <c r="A4" s="322" t="s">
        <v>179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23" s="7" customFormat="1" ht="18.75" customHeight="1">
      <c r="A6" s="323" t="s">
        <v>223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</row>
    <row r="7" spans="1:23" s="7" customFormat="1" ht="18.7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7" customFormat="1" ht="15.75">
      <c r="A9" s="317" t="s">
        <v>122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</row>
    <row r="10" spans="1:23" s="7" customFormat="1" ht="15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</row>
    <row r="11" spans="1:23" s="7" customFormat="1" ht="15.75">
      <c r="A11" s="16"/>
      <c r="B11" s="302" t="s">
        <v>224</v>
      </c>
      <c r="C11" s="19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7" customFormat="1" ht="18.75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</row>
    <row r="13" spans="1:23" ht="15.75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</row>
    <row r="15" spans="1:23" ht="15.75" customHeight="1">
      <c r="A15" s="329" t="s">
        <v>220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</row>
    <row r="16" spans="1:23" ht="15.75" customHeight="1">
      <c r="A16" s="313" t="s">
        <v>8</v>
      </c>
      <c r="B16" s="313" t="s">
        <v>9</v>
      </c>
      <c r="C16" s="313" t="s">
        <v>180</v>
      </c>
      <c r="D16" s="312" t="s">
        <v>181</v>
      </c>
      <c r="E16" s="312"/>
      <c r="F16" s="312"/>
      <c r="G16" s="312"/>
      <c r="H16" s="312"/>
      <c r="I16" s="312" t="s">
        <v>182</v>
      </c>
      <c r="J16" s="312"/>
      <c r="K16" s="312"/>
      <c r="L16" s="312"/>
      <c r="M16" s="312"/>
      <c r="N16" s="312" t="s">
        <v>183</v>
      </c>
      <c r="O16" s="312"/>
      <c r="P16" s="312"/>
      <c r="Q16" s="312"/>
      <c r="R16" s="312"/>
      <c r="S16" s="312" t="s">
        <v>184</v>
      </c>
      <c r="T16" s="312"/>
      <c r="U16" s="312"/>
      <c r="V16" s="312"/>
      <c r="W16" s="312"/>
    </row>
    <row r="17" spans="1:23" ht="21.75" customHeight="1">
      <c r="A17" s="313"/>
      <c r="B17" s="313"/>
      <c r="C17" s="313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</row>
    <row r="18" spans="1:23" ht="47.25">
      <c r="A18" s="313"/>
      <c r="B18" s="313"/>
      <c r="C18" s="313"/>
      <c r="D18" s="129" t="s">
        <v>17</v>
      </c>
      <c r="E18" s="129" t="s">
        <v>185</v>
      </c>
      <c r="F18" s="129" t="s">
        <v>186</v>
      </c>
      <c r="G18" s="129" t="s">
        <v>187</v>
      </c>
      <c r="H18" s="129" t="s">
        <v>188</v>
      </c>
      <c r="I18" s="129" t="s">
        <v>17</v>
      </c>
      <c r="J18" s="129" t="s">
        <v>185</v>
      </c>
      <c r="K18" s="129" t="s">
        <v>186</v>
      </c>
      <c r="L18" s="129" t="s">
        <v>187</v>
      </c>
      <c r="M18" s="129" t="s">
        <v>188</v>
      </c>
      <c r="N18" s="129" t="s">
        <v>17</v>
      </c>
      <c r="O18" s="129" t="s">
        <v>185</v>
      </c>
      <c r="P18" s="129" t="s">
        <v>186</v>
      </c>
      <c r="Q18" s="129" t="s">
        <v>187</v>
      </c>
      <c r="R18" s="129" t="s">
        <v>188</v>
      </c>
      <c r="S18" s="129" t="s">
        <v>17</v>
      </c>
      <c r="T18" s="129" t="s">
        <v>185</v>
      </c>
      <c r="U18" s="129" t="s">
        <v>186</v>
      </c>
      <c r="V18" s="129" t="s">
        <v>187</v>
      </c>
      <c r="W18" s="129" t="s">
        <v>188</v>
      </c>
    </row>
    <row r="19" spans="1:23" ht="15.75">
      <c r="A19" s="130">
        <v>1</v>
      </c>
      <c r="B19" s="130">
        <v>2</v>
      </c>
      <c r="C19" s="131">
        <v>3</v>
      </c>
      <c r="D19" s="132">
        <v>4</v>
      </c>
      <c r="E19" s="132">
        <v>5</v>
      </c>
      <c r="F19" s="132">
        <v>6</v>
      </c>
      <c r="G19" s="132">
        <v>7</v>
      </c>
      <c r="H19" s="132">
        <v>8</v>
      </c>
      <c r="I19" s="132">
        <v>9</v>
      </c>
      <c r="J19" s="132">
        <v>10</v>
      </c>
      <c r="K19" s="132">
        <v>11</v>
      </c>
      <c r="L19" s="132">
        <v>12</v>
      </c>
      <c r="M19" s="132">
        <v>13</v>
      </c>
      <c r="N19" s="132">
        <v>14</v>
      </c>
      <c r="O19" s="132">
        <v>15</v>
      </c>
      <c r="P19" s="132">
        <v>16</v>
      </c>
      <c r="Q19" s="132">
        <v>17</v>
      </c>
      <c r="R19" s="132">
        <v>18</v>
      </c>
      <c r="S19" s="132">
        <v>19</v>
      </c>
      <c r="T19" s="132">
        <v>20</v>
      </c>
      <c r="U19" s="132">
        <v>21</v>
      </c>
      <c r="V19" s="132">
        <v>22</v>
      </c>
      <c r="W19" s="132">
        <v>23</v>
      </c>
    </row>
    <row r="20" spans="1:23" ht="18.75">
      <c r="A20" s="32"/>
      <c r="B20" s="133" t="s">
        <v>29</v>
      </c>
      <c r="C20" s="134"/>
      <c r="D20" s="135">
        <f aca="true" t="shared" si="0" ref="D20:W20">D21+D32+D60</f>
        <v>1.00772</v>
      </c>
      <c r="E20" s="135">
        <f t="shared" si="0"/>
        <v>0</v>
      </c>
      <c r="F20" s="135">
        <f t="shared" si="0"/>
        <v>0</v>
      </c>
      <c r="G20" s="135">
        <f t="shared" si="0"/>
        <v>1.00772</v>
      </c>
      <c r="H20" s="135">
        <f t="shared" si="0"/>
        <v>0</v>
      </c>
      <c r="I20" s="303">
        <f t="shared" si="0"/>
        <v>1.008213004</v>
      </c>
      <c r="J20" s="135">
        <f t="shared" si="0"/>
        <v>0</v>
      </c>
      <c r="K20" s="135">
        <f t="shared" si="0"/>
        <v>0</v>
      </c>
      <c r="L20" s="135">
        <f t="shared" si="0"/>
        <v>0</v>
      </c>
      <c r="M20" s="135">
        <f t="shared" si="0"/>
        <v>1.008213004</v>
      </c>
      <c r="N20" s="135">
        <f t="shared" si="0"/>
        <v>0.0004930039999999636</v>
      </c>
      <c r="O20" s="135">
        <f t="shared" si="0"/>
        <v>0</v>
      </c>
      <c r="P20" s="135">
        <f t="shared" si="0"/>
        <v>0</v>
      </c>
      <c r="Q20" s="135">
        <f t="shared" si="0"/>
        <v>-1.00772</v>
      </c>
      <c r="R20" s="135">
        <f t="shared" si="0"/>
        <v>1.008213004</v>
      </c>
      <c r="S20" s="135">
        <f t="shared" si="0"/>
        <v>1.008213004</v>
      </c>
      <c r="T20" s="135">
        <f t="shared" si="0"/>
        <v>0</v>
      </c>
      <c r="U20" s="135">
        <f t="shared" si="0"/>
        <v>0</v>
      </c>
      <c r="V20" s="135">
        <f t="shared" si="0"/>
        <v>0</v>
      </c>
      <c r="W20" s="135">
        <f t="shared" si="0"/>
        <v>1.008213004</v>
      </c>
    </row>
    <row r="21" spans="1:23" s="139" customFormat="1" ht="18.75">
      <c r="A21" s="112" t="s">
        <v>31</v>
      </c>
      <c r="B21" s="136" t="s">
        <v>32</v>
      </c>
      <c r="C21" s="137"/>
      <c r="D21" s="138">
        <f aca="true" t="shared" si="1" ref="D21:K21">SUM(D22:D31)</f>
        <v>0</v>
      </c>
      <c r="E21" s="138">
        <f t="shared" si="1"/>
        <v>0</v>
      </c>
      <c r="F21" s="138">
        <f t="shared" si="1"/>
        <v>0</v>
      </c>
      <c r="G21" s="138">
        <f t="shared" si="1"/>
        <v>0</v>
      </c>
      <c r="H21" s="138">
        <f t="shared" si="1"/>
        <v>0</v>
      </c>
      <c r="I21" s="138">
        <f t="shared" si="1"/>
        <v>0</v>
      </c>
      <c r="J21" s="138">
        <f t="shared" si="1"/>
        <v>0</v>
      </c>
      <c r="K21" s="138">
        <f t="shared" si="1"/>
        <v>0</v>
      </c>
      <c r="L21" s="138">
        <f>I21-K21</f>
        <v>0</v>
      </c>
      <c r="M21" s="138">
        <f aca="true" t="shared" si="2" ref="M21:W21">SUM(M22:M31)</f>
        <v>0</v>
      </c>
      <c r="N21" s="138">
        <f t="shared" si="2"/>
        <v>0</v>
      </c>
      <c r="O21" s="138">
        <f t="shared" si="2"/>
        <v>0</v>
      </c>
      <c r="P21" s="138">
        <f t="shared" si="2"/>
        <v>0</v>
      </c>
      <c r="Q21" s="138">
        <f t="shared" si="2"/>
        <v>0</v>
      </c>
      <c r="R21" s="138">
        <f t="shared" si="2"/>
        <v>0</v>
      </c>
      <c r="S21" s="138">
        <f t="shared" si="2"/>
        <v>0</v>
      </c>
      <c r="T21" s="138">
        <f t="shared" si="2"/>
        <v>0</v>
      </c>
      <c r="U21" s="138">
        <f t="shared" si="2"/>
        <v>0</v>
      </c>
      <c r="V21" s="138">
        <f t="shared" si="2"/>
        <v>0</v>
      </c>
      <c r="W21" s="138">
        <f t="shared" si="2"/>
        <v>0</v>
      </c>
    </row>
    <row r="22" spans="1:23" ht="37.5" hidden="1">
      <c r="A22" s="42" t="s">
        <v>132</v>
      </c>
      <c r="B22" s="140" t="s">
        <v>189</v>
      </c>
      <c r="C22" s="134"/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2">
        <f>I22*0.3</f>
        <v>0</v>
      </c>
      <c r="L22" s="143">
        <f>I22-K22</f>
        <v>0</v>
      </c>
      <c r="M22" s="141">
        <v>0</v>
      </c>
      <c r="N22" s="141">
        <f aca="true" t="shared" si="3" ref="N22:R25">I22-D22</f>
        <v>0</v>
      </c>
      <c r="O22" s="141">
        <f t="shared" si="3"/>
        <v>0</v>
      </c>
      <c r="P22" s="141">
        <f t="shared" si="3"/>
        <v>0</v>
      </c>
      <c r="Q22" s="141">
        <f t="shared" si="3"/>
        <v>0</v>
      </c>
      <c r="R22" s="141">
        <f t="shared" si="3"/>
        <v>0</v>
      </c>
      <c r="S22" s="141">
        <f aca="true" t="shared" si="4" ref="S22:W25">I22</f>
        <v>0</v>
      </c>
      <c r="T22" s="141">
        <f t="shared" si="4"/>
        <v>0</v>
      </c>
      <c r="U22" s="141">
        <f t="shared" si="4"/>
        <v>0</v>
      </c>
      <c r="V22" s="141">
        <f t="shared" si="4"/>
        <v>0</v>
      </c>
      <c r="W22" s="141">
        <f t="shared" si="4"/>
        <v>0</v>
      </c>
    </row>
    <row r="23" spans="1:23" s="139" customFormat="1" ht="37.5" hidden="1">
      <c r="A23" s="112"/>
      <c r="B23" s="140" t="s">
        <v>37</v>
      </c>
      <c r="C23" s="137"/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4">
        <f>I23*0.3</f>
        <v>0</v>
      </c>
      <c r="L23" s="143">
        <f>I23-K23</f>
        <v>0</v>
      </c>
      <c r="M23" s="141">
        <v>0</v>
      </c>
      <c r="N23" s="141">
        <f t="shared" si="3"/>
        <v>0</v>
      </c>
      <c r="O23" s="141">
        <f t="shared" si="3"/>
        <v>0</v>
      </c>
      <c r="P23" s="144">
        <f t="shared" si="3"/>
        <v>0</v>
      </c>
      <c r="Q23" s="141">
        <f t="shared" si="3"/>
        <v>0</v>
      </c>
      <c r="R23" s="141">
        <f t="shared" si="3"/>
        <v>0</v>
      </c>
      <c r="S23" s="141">
        <f t="shared" si="4"/>
        <v>0</v>
      </c>
      <c r="T23" s="141">
        <f t="shared" si="4"/>
        <v>0</v>
      </c>
      <c r="U23" s="144">
        <f t="shared" si="4"/>
        <v>0</v>
      </c>
      <c r="V23" s="141">
        <f t="shared" si="4"/>
        <v>0</v>
      </c>
      <c r="W23" s="141">
        <f t="shared" si="4"/>
        <v>0</v>
      </c>
    </row>
    <row r="24" spans="1:23" s="139" customFormat="1" ht="18.75" hidden="1">
      <c r="A24" s="112"/>
      <c r="B24" s="140"/>
      <c r="C24" s="137"/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5">
        <v>0</v>
      </c>
      <c r="J24" s="141">
        <v>0</v>
      </c>
      <c r="K24" s="142">
        <f>I24*0.3</f>
        <v>0</v>
      </c>
      <c r="L24" s="143">
        <f>I24-K24</f>
        <v>0</v>
      </c>
      <c r="M24" s="141">
        <v>0</v>
      </c>
      <c r="N24" s="141">
        <f t="shared" si="3"/>
        <v>0</v>
      </c>
      <c r="O24" s="141">
        <f t="shared" si="3"/>
        <v>0</v>
      </c>
      <c r="P24" s="141">
        <f t="shared" si="3"/>
        <v>0</v>
      </c>
      <c r="Q24" s="141">
        <f t="shared" si="3"/>
        <v>0</v>
      </c>
      <c r="R24" s="141">
        <f t="shared" si="3"/>
        <v>0</v>
      </c>
      <c r="S24" s="141">
        <f t="shared" si="4"/>
        <v>0</v>
      </c>
      <c r="T24" s="141">
        <f t="shared" si="4"/>
        <v>0</v>
      </c>
      <c r="U24" s="141">
        <f t="shared" si="4"/>
        <v>0</v>
      </c>
      <c r="V24" s="141">
        <f t="shared" si="4"/>
        <v>0</v>
      </c>
      <c r="W24" s="141">
        <f t="shared" si="4"/>
        <v>0</v>
      </c>
    </row>
    <row r="25" spans="1:23" s="139" customFormat="1" ht="18.75" hidden="1">
      <c r="A25" s="112"/>
      <c r="B25" s="140"/>
      <c r="C25" s="137"/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2">
        <v>0</v>
      </c>
      <c r="L25" s="141">
        <v>0</v>
      </c>
      <c r="M25" s="141">
        <v>0</v>
      </c>
      <c r="N25" s="141">
        <f t="shared" si="3"/>
        <v>0</v>
      </c>
      <c r="O25" s="141">
        <f t="shared" si="3"/>
        <v>0</v>
      </c>
      <c r="P25" s="141">
        <f t="shared" si="3"/>
        <v>0</v>
      </c>
      <c r="Q25" s="141">
        <f t="shared" si="3"/>
        <v>0</v>
      </c>
      <c r="R25" s="141">
        <f t="shared" si="3"/>
        <v>0</v>
      </c>
      <c r="S25" s="141">
        <f t="shared" si="4"/>
        <v>0</v>
      </c>
      <c r="T25" s="141">
        <f t="shared" si="4"/>
        <v>0</v>
      </c>
      <c r="U25" s="141">
        <f t="shared" si="4"/>
        <v>0</v>
      </c>
      <c r="V25" s="141">
        <f t="shared" si="4"/>
        <v>0</v>
      </c>
      <c r="W25" s="141">
        <f t="shared" si="4"/>
        <v>0</v>
      </c>
    </row>
    <row r="26" spans="1:23" s="139" customFormat="1" ht="18.75" hidden="1">
      <c r="A26" s="112"/>
      <c r="B26" s="133"/>
      <c r="C26" s="137"/>
      <c r="D26" s="143"/>
      <c r="E26" s="143"/>
      <c r="F26" s="143"/>
      <c r="G26" s="143"/>
      <c r="H26" s="143"/>
      <c r="I26" s="143"/>
      <c r="J26" s="141">
        <v>0</v>
      </c>
      <c r="K26" s="142">
        <v>0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</row>
    <row r="27" spans="1:23" ht="18.75" hidden="1">
      <c r="A27" s="42"/>
      <c r="B27" s="146"/>
      <c r="C27" s="134"/>
      <c r="D27" s="141"/>
      <c r="E27" s="147"/>
      <c r="F27" s="148"/>
      <c r="G27" s="141"/>
      <c r="H27" s="141"/>
      <c r="I27" s="141"/>
      <c r="J27" s="141">
        <v>0</v>
      </c>
      <c r="K27" s="142">
        <v>0</v>
      </c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3" ht="18.75" hidden="1">
      <c r="A28" s="42"/>
      <c r="B28" s="149"/>
      <c r="C28" s="134"/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5">
        <v>0</v>
      </c>
      <c r="J28" s="141">
        <v>0</v>
      </c>
      <c r="K28" s="142">
        <f>I28*0.3</f>
        <v>0</v>
      </c>
      <c r="L28" s="143">
        <f>I28-K28</f>
        <v>0</v>
      </c>
      <c r="M28" s="141">
        <v>0</v>
      </c>
      <c r="N28" s="141">
        <f aca="true" t="shared" si="5" ref="N28:R31">I28-D28</f>
        <v>0</v>
      </c>
      <c r="O28" s="141">
        <f t="shared" si="5"/>
        <v>0</v>
      </c>
      <c r="P28" s="141">
        <f t="shared" si="5"/>
        <v>0</v>
      </c>
      <c r="Q28" s="141">
        <f t="shared" si="5"/>
        <v>0</v>
      </c>
      <c r="R28" s="141">
        <f t="shared" si="5"/>
        <v>0</v>
      </c>
      <c r="S28" s="141">
        <f aca="true" t="shared" si="6" ref="S28:W31">I28</f>
        <v>0</v>
      </c>
      <c r="T28" s="141">
        <f t="shared" si="6"/>
        <v>0</v>
      </c>
      <c r="U28" s="141">
        <f t="shared" si="6"/>
        <v>0</v>
      </c>
      <c r="V28" s="141">
        <f t="shared" si="6"/>
        <v>0</v>
      </c>
      <c r="W28" s="141">
        <f t="shared" si="6"/>
        <v>0</v>
      </c>
    </row>
    <row r="29" spans="1:23" ht="18.75" hidden="1">
      <c r="A29" s="42"/>
      <c r="B29" s="150"/>
      <c r="C29" s="134"/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5">
        <v>0</v>
      </c>
      <c r="J29" s="141">
        <v>0</v>
      </c>
      <c r="K29" s="142">
        <f>I29*0.3</f>
        <v>0</v>
      </c>
      <c r="L29" s="143">
        <f>I29-K29</f>
        <v>0</v>
      </c>
      <c r="M29" s="141">
        <v>0</v>
      </c>
      <c r="N29" s="141">
        <f t="shared" si="5"/>
        <v>0</v>
      </c>
      <c r="O29" s="141">
        <f t="shared" si="5"/>
        <v>0</v>
      </c>
      <c r="P29" s="141">
        <f t="shared" si="5"/>
        <v>0</v>
      </c>
      <c r="Q29" s="141">
        <f t="shared" si="5"/>
        <v>0</v>
      </c>
      <c r="R29" s="141">
        <f t="shared" si="5"/>
        <v>0</v>
      </c>
      <c r="S29" s="141">
        <f t="shared" si="6"/>
        <v>0</v>
      </c>
      <c r="T29" s="141">
        <f t="shared" si="6"/>
        <v>0</v>
      </c>
      <c r="U29" s="141">
        <f t="shared" si="6"/>
        <v>0</v>
      </c>
      <c r="V29" s="141">
        <f t="shared" si="6"/>
        <v>0</v>
      </c>
      <c r="W29" s="141">
        <f t="shared" si="6"/>
        <v>0</v>
      </c>
    </row>
    <row r="30" spans="1:23" ht="18.75" hidden="1">
      <c r="A30" s="42"/>
      <c r="B30" s="150"/>
      <c r="C30" s="134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5">
        <v>0</v>
      </c>
      <c r="J30" s="141">
        <v>0</v>
      </c>
      <c r="K30" s="142">
        <f>I30*0.3</f>
        <v>0</v>
      </c>
      <c r="L30" s="143">
        <f>I30-K30</f>
        <v>0</v>
      </c>
      <c r="M30" s="141">
        <v>0</v>
      </c>
      <c r="N30" s="141">
        <f t="shared" si="5"/>
        <v>0</v>
      </c>
      <c r="O30" s="141">
        <f t="shared" si="5"/>
        <v>0</v>
      </c>
      <c r="P30" s="141">
        <f t="shared" si="5"/>
        <v>0</v>
      </c>
      <c r="Q30" s="141">
        <f t="shared" si="5"/>
        <v>0</v>
      </c>
      <c r="R30" s="141">
        <f t="shared" si="5"/>
        <v>0</v>
      </c>
      <c r="S30" s="141">
        <f t="shared" si="6"/>
        <v>0</v>
      </c>
      <c r="T30" s="141">
        <f t="shared" si="6"/>
        <v>0</v>
      </c>
      <c r="U30" s="141">
        <f t="shared" si="6"/>
        <v>0</v>
      </c>
      <c r="V30" s="141">
        <f t="shared" si="6"/>
        <v>0</v>
      </c>
      <c r="W30" s="141">
        <f t="shared" si="6"/>
        <v>0</v>
      </c>
    </row>
    <row r="31" spans="1:23" ht="18.75" hidden="1">
      <c r="A31" s="42"/>
      <c r="B31" s="150"/>
      <c r="C31" s="134"/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5">
        <v>0</v>
      </c>
      <c r="J31" s="141">
        <v>0</v>
      </c>
      <c r="K31" s="142">
        <f>I31*0.3</f>
        <v>0</v>
      </c>
      <c r="L31" s="143">
        <f>I31-K31</f>
        <v>0</v>
      </c>
      <c r="M31" s="141">
        <v>0</v>
      </c>
      <c r="N31" s="141">
        <f t="shared" si="5"/>
        <v>0</v>
      </c>
      <c r="O31" s="141">
        <f t="shared" si="5"/>
        <v>0</v>
      </c>
      <c r="P31" s="141">
        <f t="shared" si="5"/>
        <v>0</v>
      </c>
      <c r="Q31" s="141">
        <f t="shared" si="5"/>
        <v>0</v>
      </c>
      <c r="R31" s="141">
        <f t="shared" si="5"/>
        <v>0</v>
      </c>
      <c r="S31" s="141">
        <f t="shared" si="6"/>
        <v>0</v>
      </c>
      <c r="T31" s="141">
        <f t="shared" si="6"/>
        <v>0</v>
      </c>
      <c r="U31" s="141">
        <f t="shared" si="6"/>
        <v>0</v>
      </c>
      <c r="V31" s="141">
        <f t="shared" si="6"/>
        <v>0</v>
      </c>
      <c r="W31" s="141">
        <f t="shared" si="6"/>
        <v>0</v>
      </c>
    </row>
    <row r="32" spans="1:23" s="139" customFormat="1" ht="37.5">
      <c r="A32" s="45" t="s">
        <v>43</v>
      </c>
      <c r="B32" s="151" t="s">
        <v>44</v>
      </c>
      <c r="C32" s="137"/>
      <c r="D32" s="138">
        <f aca="true" t="shared" si="7" ref="D32:W32">D33+D36+D47+D49</f>
        <v>0</v>
      </c>
      <c r="E32" s="138">
        <f t="shared" si="7"/>
        <v>0</v>
      </c>
      <c r="F32" s="138">
        <f t="shared" si="7"/>
        <v>0</v>
      </c>
      <c r="G32" s="138">
        <f t="shared" si="7"/>
        <v>0</v>
      </c>
      <c r="H32" s="138">
        <f t="shared" si="7"/>
        <v>0</v>
      </c>
      <c r="I32" s="138">
        <f t="shared" si="7"/>
        <v>0</v>
      </c>
      <c r="J32" s="138">
        <f t="shared" si="7"/>
        <v>0</v>
      </c>
      <c r="K32" s="138">
        <f t="shared" si="7"/>
        <v>0</v>
      </c>
      <c r="L32" s="138">
        <f t="shared" si="7"/>
        <v>0</v>
      </c>
      <c r="M32" s="138">
        <f t="shared" si="7"/>
        <v>0</v>
      </c>
      <c r="N32" s="138">
        <f t="shared" si="7"/>
        <v>0</v>
      </c>
      <c r="O32" s="138">
        <f t="shared" si="7"/>
        <v>0</v>
      </c>
      <c r="P32" s="138">
        <f t="shared" si="7"/>
        <v>0</v>
      </c>
      <c r="Q32" s="138">
        <f t="shared" si="7"/>
        <v>0</v>
      </c>
      <c r="R32" s="138">
        <f t="shared" si="7"/>
        <v>0</v>
      </c>
      <c r="S32" s="138">
        <f t="shared" si="7"/>
        <v>0</v>
      </c>
      <c r="T32" s="138">
        <f t="shared" si="7"/>
        <v>0</v>
      </c>
      <c r="U32" s="138">
        <f t="shared" si="7"/>
        <v>0</v>
      </c>
      <c r="V32" s="138">
        <f t="shared" si="7"/>
        <v>0</v>
      </c>
      <c r="W32" s="138">
        <f t="shared" si="7"/>
        <v>0</v>
      </c>
    </row>
    <row r="33" spans="1:23" s="139" customFormat="1" ht="18.75">
      <c r="A33" s="114" t="s">
        <v>140</v>
      </c>
      <c r="B33" s="151" t="s">
        <v>46</v>
      </c>
      <c r="C33" s="137"/>
      <c r="D33" s="245">
        <f aca="true" t="shared" si="8" ref="D33:W33">D35+D34</f>
        <v>0</v>
      </c>
      <c r="E33" s="152">
        <f t="shared" si="8"/>
        <v>0</v>
      </c>
      <c r="F33" s="152">
        <f t="shared" si="8"/>
        <v>0</v>
      </c>
      <c r="G33" s="152">
        <f t="shared" si="8"/>
        <v>0</v>
      </c>
      <c r="H33" s="152">
        <f t="shared" si="8"/>
        <v>0</v>
      </c>
      <c r="I33" s="152">
        <f t="shared" si="8"/>
        <v>0</v>
      </c>
      <c r="J33" s="152">
        <f t="shared" si="8"/>
        <v>0</v>
      </c>
      <c r="K33" s="152">
        <f t="shared" si="8"/>
        <v>0</v>
      </c>
      <c r="L33" s="152">
        <f t="shared" si="8"/>
        <v>0</v>
      </c>
      <c r="M33" s="152">
        <f t="shared" si="8"/>
        <v>0</v>
      </c>
      <c r="N33" s="152">
        <f t="shared" si="8"/>
        <v>0</v>
      </c>
      <c r="O33" s="152">
        <f t="shared" si="8"/>
        <v>0</v>
      </c>
      <c r="P33" s="152">
        <f t="shared" si="8"/>
        <v>0</v>
      </c>
      <c r="Q33" s="152">
        <f t="shared" si="8"/>
        <v>0</v>
      </c>
      <c r="R33" s="152">
        <f t="shared" si="8"/>
        <v>0</v>
      </c>
      <c r="S33" s="152">
        <f t="shared" si="8"/>
        <v>0</v>
      </c>
      <c r="T33" s="152">
        <f t="shared" si="8"/>
        <v>0</v>
      </c>
      <c r="U33" s="152">
        <f t="shared" si="8"/>
        <v>0</v>
      </c>
      <c r="V33" s="152">
        <f t="shared" si="8"/>
        <v>0</v>
      </c>
      <c r="W33" s="152">
        <f t="shared" si="8"/>
        <v>0</v>
      </c>
    </row>
    <row r="34" spans="1:23" ht="37.5" hidden="1">
      <c r="A34" s="42" t="s">
        <v>47</v>
      </c>
      <c r="B34" s="140" t="s">
        <v>50</v>
      </c>
      <c r="C34" s="134"/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5">
        <v>0</v>
      </c>
      <c r="J34" s="141">
        <v>0</v>
      </c>
      <c r="K34" s="153">
        <f>I34*0.3</f>
        <v>0</v>
      </c>
      <c r="L34" s="153">
        <f>I34-K34</f>
        <v>0</v>
      </c>
      <c r="M34" s="141">
        <v>0</v>
      </c>
      <c r="N34" s="153">
        <f aca="true" t="shared" si="9" ref="N34:R35">I34-D34</f>
        <v>0</v>
      </c>
      <c r="O34" s="141">
        <f t="shared" si="9"/>
        <v>0</v>
      </c>
      <c r="P34" s="153">
        <f t="shared" si="9"/>
        <v>0</v>
      </c>
      <c r="Q34" s="153">
        <f t="shared" si="9"/>
        <v>0</v>
      </c>
      <c r="R34" s="153">
        <f t="shared" si="9"/>
        <v>0</v>
      </c>
      <c r="S34" s="153">
        <f aca="true" t="shared" si="10" ref="S34:W35">I34</f>
        <v>0</v>
      </c>
      <c r="T34" s="153">
        <f t="shared" si="10"/>
        <v>0</v>
      </c>
      <c r="U34" s="153">
        <f t="shared" si="10"/>
        <v>0</v>
      </c>
      <c r="V34" s="153">
        <f t="shared" si="10"/>
        <v>0</v>
      </c>
      <c r="W34" s="153">
        <f t="shared" si="10"/>
        <v>0</v>
      </c>
    </row>
    <row r="35" spans="1:23" ht="18.75">
      <c r="A35" s="114" t="s">
        <v>49</v>
      </c>
      <c r="B35" s="140" t="s">
        <v>48</v>
      </c>
      <c r="C35" s="134"/>
      <c r="D35" s="153">
        <v>0</v>
      </c>
      <c r="E35" s="153">
        <v>0</v>
      </c>
      <c r="F35" s="153">
        <f>D35*0.3</f>
        <v>0</v>
      </c>
      <c r="G35" s="153">
        <f>D35-F35</f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f t="shared" si="9"/>
        <v>0</v>
      </c>
      <c r="O35" s="153">
        <f t="shared" si="9"/>
        <v>0</v>
      </c>
      <c r="P35" s="153">
        <f t="shared" si="9"/>
        <v>0</v>
      </c>
      <c r="Q35" s="153">
        <f t="shared" si="9"/>
        <v>0</v>
      </c>
      <c r="R35" s="153">
        <f t="shared" si="9"/>
        <v>0</v>
      </c>
      <c r="S35" s="153">
        <f t="shared" si="10"/>
        <v>0</v>
      </c>
      <c r="T35" s="153">
        <f t="shared" si="10"/>
        <v>0</v>
      </c>
      <c r="U35" s="153">
        <f t="shared" si="10"/>
        <v>0</v>
      </c>
      <c r="V35" s="153">
        <f t="shared" si="10"/>
        <v>0</v>
      </c>
      <c r="W35" s="153">
        <f t="shared" si="10"/>
        <v>0</v>
      </c>
    </row>
    <row r="36" spans="1:23" ht="18.75">
      <c r="A36" s="45" t="s">
        <v>51</v>
      </c>
      <c r="B36" s="133" t="s">
        <v>190</v>
      </c>
      <c r="C36" s="134"/>
      <c r="D36" s="154">
        <f aca="true" t="shared" si="11" ref="D36:W36">SUM(D37:D46)</f>
        <v>0</v>
      </c>
      <c r="E36" s="154">
        <f t="shared" si="11"/>
        <v>0</v>
      </c>
      <c r="F36" s="154">
        <f t="shared" si="11"/>
        <v>0</v>
      </c>
      <c r="G36" s="154">
        <f t="shared" si="11"/>
        <v>0</v>
      </c>
      <c r="H36" s="154">
        <f t="shared" si="11"/>
        <v>0</v>
      </c>
      <c r="I36" s="257">
        <f t="shared" si="11"/>
        <v>0</v>
      </c>
      <c r="J36" s="257">
        <f t="shared" si="11"/>
        <v>0</v>
      </c>
      <c r="K36" s="257">
        <f t="shared" si="11"/>
        <v>0</v>
      </c>
      <c r="L36" s="257">
        <f t="shared" si="11"/>
        <v>0</v>
      </c>
      <c r="M36" s="257">
        <f t="shared" si="11"/>
        <v>0</v>
      </c>
      <c r="N36" s="154">
        <f t="shared" si="11"/>
        <v>0</v>
      </c>
      <c r="O36" s="154">
        <f t="shared" si="11"/>
        <v>0</v>
      </c>
      <c r="P36" s="154">
        <f t="shared" si="11"/>
        <v>0</v>
      </c>
      <c r="Q36" s="154">
        <f t="shared" si="11"/>
        <v>0</v>
      </c>
      <c r="R36" s="154">
        <f t="shared" si="11"/>
        <v>0</v>
      </c>
      <c r="S36" s="154">
        <f t="shared" si="11"/>
        <v>0</v>
      </c>
      <c r="T36" s="154">
        <f t="shared" si="11"/>
        <v>0</v>
      </c>
      <c r="U36" s="154">
        <f t="shared" si="11"/>
        <v>0</v>
      </c>
      <c r="V36" s="154">
        <f t="shared" si="11"/>
        <v>0</v>
      </c>
      <c r="W36" s="154">
        <f t="shared" si="11"/>
        <v>0</v>
      </c>
    </row>
    <row r="37" spans="1:23" ht="18.75">
      <c r="A37" s="42" t="s">
        <v>166</v>
      </c>
      <c r="B37" s="140" t="s">
        <v>66</v>
      </c>
      <c r="C37" s="134"/>
      <c r="D37" s="153">
        <v>0</v>
      </c>
      <c r="E37" s="141">
        <v>0</v>
      </c>
      <c r="F37" s="141">
        <f aca="true" t="shared" si="12" ref="F37:F46">D37*0.3</f>
        <v>0</v>
      </c>
      <c r="G37" s="141">
        <f aca="true" t="shared" si="13" ref="G37:G46">D37-F37</f>
        <v>0</v>
      </c>
      <c r="H37" s="141">
        <v>0</v>
      </c>
      <c r="I37" s="156">
        <v>0</v>
      </c>
      <c r="J37" s="156">
        <v>0</v>
      </c>
      <c r="K37" s="156">
        <v>0</v>
      </c>
      <c r="L37" s="156">
        <v>0</v>
      </c>
      <c r="M37" s="141">
        <v>0</v>
      </c>
      <c r="N37" s="141">
        <f aca="true" t="shared" si="14" ref="N37:N46">I37-D37</f>
        <v>0</v>
      </c>
      <c r="O37" s="141">
        <f aca="true" t="shared" si="15" ref="O37:O46">J37-E37</f>
        <v>0</v>
      </c>
      <c r="P37" s="141">
        <f aca="true" t="shared" si="16" ref="P37:P46">K37-F37</f>
        <v>0</v>
      </c>
      <c r="Q37" s="141">
        <f aca="true" t="shared" si="17" ref="Q37:Q46">L37-G37</f>
        <v>0</v>
      </c>
      <c r="R37" s="141">
        <f aca="true" t="shared" si="18" ref="R37:R46">M37-H37</f>
        <v>0</v>
      </c>
      <c r="S37" s="141">
        <f aca="true" t="shared" si="19" ref="S37:S46">I37</f>
        <v>0</v>
      </c>
      <c r="T37" s="141">
        <f aca="true" t="shared" si="20" ref="T37:T46">J37</f>
        <v>0</v>
      </c>
      <c r="U37" s="141">
        <f aca="true" t="shared" si="21" ref="U37:U46">K37</f>
        <v>0</v>
      </c>
      <c r="V37" s="141">
        <f aca="true" t="shared" si="22" ref="V37:V46">L37</f>
        <v>0</v>
      </c>
      <c r="W37" s="141">
        <f aca="true" t="shared" si="23" ref="W37:W46">M37</f>
        <v>0</v>
      </c>
    </row>
    <row r="38" spans="1:23" ht="18.75">
      <c r="A38" s="42" t="s">
        <v>167</v>
      </c>
      <c r="B38" s="140" t="s">
        <v>67</v>
      </c>
      <c r="C38" s="134"/>
      <c r="D38" s="153">
        <v>0</v>
      </c>
      <c r="E38" s="141">
        <v>0</v>
      </c>
      <c r="F38" s="141">
        <f t="shared" si="12"/>
        <v>0</v>
      </c>
      <c r="G38" s="141">
        <f t="shared" si="13"/>
        <v>0</v>
      </c>
      <c r="H38" s="141">
        <v>0</v>
      </c>
      <c r="I38" s="156">
        <v>0</v>
      </c>
      <c r="J38" s="156">
        <v>0</v>
      </c>
      <c r="K38" s="156">
        <v>0</v>
      </c>
      <c r="L38" s="156">
        <v>0</v>
      </c>
      <c r="M38" s="141">
        <v>0</v>
      </c>
      <c r="N38" s="141">
        <f t="shared" si="14"/>
        <v>0</v>
      </c>
      <c r="O38" s="141">
        <f t="shared" si="15"/>
        <v>0</v>
      </c>
      <c r="P38" s="141">
        <f t="shared" si="16"/>
        <v>0</v>
      </c>
      <c r="Q38" s="141">
        <f t="shared" si="17"/>
        <v>0</v>
      </c>
      <c r="R38" s="141">
        <f t="shared" si="18"/>
        <v>0</v>
      </c>
      <c r="S38" s="141">
        <f t="shared" si="19"/>
        <v>0</v>
      </c>
      <c r="T38" s="141">
        <f t="shared" si="20"/>
        <v>0</v>
      </c>
      <c r="U38" s="141">
        <f t="shared" si="21"/>
        <v>0</v>
      </c>
      <c r="V38" s="141">
        <f t="shared" si="22"/>
        <v>0</v>
      </c>
      <c r="W38" s="141">
        <f t="shared" si="23"/>
        <v>0</v>
      </c>
    </row>
    <row r="39" spans="1:23" ht="18.75" hidden="1">
      <c r="A39" s="42" t="s">
        <v>168</v>
      </c>
      <c r="B39" s="140" t="s">
        <v>56</v>
      </c>
      <c r="C39" s="134"/>
      <c r="D39" s="153">
        <v>0</v>
      </c>
      <c r="E39" s="141">
        <v>0</v>
      </c>
      <c r="F39" s="141">
        <f t="shared" si="12"/>
        <v>0</v>
      </c>
      <c r="G39" s="141">
        <f t="shared" si="13"/>
        <v>0</v>
      </c>
      <c r="H39" s="141">
        <v>0</v>
      </c>
      <c r="I39" s="156">
        <v>0</v>
      </c>
      <c r="J39" s="156">
        <v>0</v>
      </c>
      <c r="K39" s="156">
        <v>0</v>
      </c>
      <c r="L39" s="156">
        <v>0</v>
      </c>
      <c r="M39" s="141">
        <v>0</v>
      </c>
      <c r="N39" s="141">
        <f t="shared" si="14"/>
        <v>0</v>
      </c>
      <c r="O39" s="141">
        <f t="shared" si="15"/>
        <v>0</v>
      </c>
      <c r="P39" s="141">
        <f t="shared" si="16"/>
        <v>0</v>
      </c>
      <c r="Q39" s="141">
        <f t="shared" si="17"/>
        <v>0</v>
      </c>
      <c r="R39" s="141">
        <f t="shared" si="18"/>
        <v>0</v>
      </c>
      <c r="S39" s="141">
        <f t="shared" si="19"/>
        <v>0</v>
      </c>
      <c r="T39" s="141">
        <f t="shared" si="20"/>
        <v>0</v>
      </c>
      <c r="U39" s="141">
        <f t="shared" si="21"/>
        <v>0</v>
      </c>
      <c r="V39" s="141">
        <f t="shared" si="22"/>
        <v>0</v>
      </c>
      <c r="W39" s="141">
        <f t="shared" si="23"/>
        <v>0</v>
      </c>
    </row>
    <row r="40" spans="1:23" ht="18.75" hidden="1">
      <c r="A40" s="42" t="s">
        <v>169</v>
      </c>
      <c r="B40" s="140" t="s">
        <v>58</v>
      </c>
      <c r="C40" s="134"/>
      <c r="D40" s="153">
        <v>0</v>
      </c>
      <c r="E40" s="141">
        <v>0</v>
      </c>
      <c r="F40" s="141">
        <f t="shared" si="12"/>
        <v>0</v>
      </c>
      <c r="G40" s="141">
        <f t="shared" si="13"/>
        <v>0</v>
      </c>
      <c r="H40" s="141">
        <v>0</v>
      </c>
      <c r="I40" s="156">
        <v>0</v>
      </c>
      <c r="J40" s="156">
        <v>0</v>
      </c>
      <c r="K40" s="156">
        <v>0</v>
      </c>
      <c r="L40" s="156">
        <v>0</v>
      </c>
      <c r="M40" s="141">
        <v>0</v>
      </c>
      <c r="N40" s="141">
        <f t="shared" si="14"/>
        <v>0</v>
      </c>
      <c r="O40" s="141">
        <f t="shared" si="15"/>
        <v>0</v>
      </c>
      <c r="P40" s="141">
        <f t="shared" si="16"/>
        <v>0</v>
      </c>
      <c r="Q40" s="141">
        <f t="shared" si="17"/>
        <v>0</v>
      </c>
      <c r="R40" s="141">
        <f t="shared" si="18"/>
        <v>0</v>
      </c>
      <c r="S40" s="141">
        <f t="shared" si="19"/>
        <v>0</v>
      </c>
      <c r="T40" s="141">
        <f t="shared" si="20"/>
        <v>0</v>
      </c>
      <c r="U40" s="141">
        <f t="shared" si="21"/>
        <v>0</v>
      </c>
      <c r="V40" s="141">
        <f t="shared" si="22"/>
        <v>0</v>
      </c>
      <c r="W40" s="141">
        <f t="shared" si="23"/>
        <v>0</v>
      </c>
    </row>
    <row r="41" spans="1:23" ht="18.75" hidden="1">
      <c r="A41" s="42" t="s">
        <v>170</v>
      </c>
      <c r="B41" s="140" t="s">
        <v>59</v>
      </c>
      <c r="C41" s="134"/>
      <c r="D41" s="153">
        <v>0</v>
      </c>
      <c r="E41" s="141">
        <v>0</v>
      </c>
      <c r="F41" s="141">
        <f t="shared" si="12"/>
        <v>0</v>
      </c>
      <c r="G41" s="141">
        <f t="shared" si="13"/>
        <v>0</v>
      </c>
      <c r="H41" s="141">
        <v>0</v>
      </c>
      <c r="I41" s="156">
        <v>0</v>
      </c>
      <c r="J41" s="156">
        <v>0</v>
      </c>
      <c r="K41" s="156">
        <v>0</v>
      </c>
      <c r="L41" s="156">
        <v>0</v>
      </c>
      <c r="M41" s="141">
        <v>0</v>
      </c>
      <c r="N41" s="141">
        <f t="shared" si="14"/>
        <v>0</v>
      </c>
      <c r="O41" s="141">
        <f t="shared" si="15"/>
        <v>0</v>
      </c>
      <c r="P41" s="141">
        <f t="shared" si="16"/>
        <v>0</v>
      </c>
      <c r="Q41" s="141">
        <f t="shared" si="17"/>
        <v>0</v>
      </c>
      <c r="R41" s="141">
        <f t="shared" si="18"/>
        <v>0</v>
      </c>
      <c r="S41" s="141">
        <f t="shared" si="19"/>
        <v>0</v>
      </c>
      <c r="T41" s="141">
        <f t="shared" si="20"/>
        <v>0</v>
      </c>
      <c r="U41" s="141">
        <f t="shared" si="21"/>
        <v>0</v>
      </c>
      <c r="V41" s="141">
        <f t="shared" si="22"/>
        <v>0</v>
      </c>
      <c r="W41" s="141">
        <f t="shared" si="23"/>
        <v>0</v>
      </c>
    </row>
    <row r="42" spans="1:23" ht="18.75" hidden="1">
      <c r="A42" s="42" t="s">
        <v>171</v>
      </c>
      <c r="B42" s="140" t="s">
        <v>60</v>
      </c>
      <c r="C42" s="134"/>
      <c r="D42" s="153">
        <v>0</v>
      </c>
      <c r="E42" s="141">
        <v>0</v>
      </c>
      <c r="F42" s="141">
        <f t="shared" si="12"/>
        <v>0</v>
      </c>
      <c r="G42" s="141">
        <f t="shared" si="13"/>
        <v>0</v>
      </c>
      <c r="H42" s="141">
        <v>0</v>
      </c>
      <c r="I42" s="156">
        <v>0</v>
      </c>
      <c r="J42" s="156">
        <v>0</v>
      </c>
      <c r="K42" s="156">
        <v>0</v>
      </c>
      <c r="L42" s="156">
        <v>0</v>
      </c>
      <c r="M42" s="141">
        <v>0</v>
      </c>
      <c r="N42" s="141">
        <f t="shared" si="14"/>
        <v>0</v>
      </c>
      <c r="O42" s="141">
        <f t="shared" si="15"/>
        <v>0</v>
      </c>
      <c r="P42" s="141">
        <f t="shared" si="16"/>
        <v>0</v>
      </c>
      <c r="Q42" s="141">
        <f t="shared" si="17"/>
        <v>0</v>
      </c>
      <c r="R42" s="141">
        <f t="shared" si="18"/>
        <v>0</v>
      </c>
      <c r="S42" s="141">
        <f t="shared" si="19"/>
        <v>0</v>
      </c>
      <c r="T42" s="141">
        <f t="shared" si="20"/>
        <v>0</v>
      </c>
      <c r="U42" s="141">
        <f t="shared" si="21"/>
        <v>0</v>
      </c>
      <c r="V42" s="141">
        <f t="shared" si="22"/>
        <v>0</v>
      </c>
      <c r="W42" s="141">
        <f t="shared" si="23"/>
        <v>0</v>
      </c>
    </row>
    <row r="43" spans="1:23" ht="18.75" hidden="1">
      <c r="A43" s="42" t="s">
        <v>172</v>
      </c>
      <c r="B43" s="140" t="s">
        <v>61</v>
      </c>
      <c r="C43" s="134"/>
      <c r="D43" s="153">
        <v>0</v>
      </c>
      <c r="E43" s="141">
        <v>0</v>
      </c>
      <c r="F43" s="141">
        <f t="shared" si="12"/>
        <v>0</v>
      </c>
      <c r="G43" s="141">
        <f t="shared" si="13"/>
        <v>0</v>
      </c>
      <c r="H43" s="141">
        <v>0</v>
      </c>
      <c r="I43" s="156">
        <v>0</v>
      </c>
      <c r="J43" s="156">
        <v>0</v>
      </c>
      <c r="K43" s="156">
        <v>0</v>
      </c>
      <c r="L43" s="156">
        <v>0</v>
      </c>
      <c r="M43" s="141">
        <v>0</v>
      </c>
      <c r="N43" s="141">
        <f t="shared" si="14"/>
        <v>0</v>
      </c>
      <c r="O43" s="141">
        <f t="shared" si="15"/>
        <v>0</v>
      </c>
      <c r="P43" s="141">
        <f t="shared" si="16"/>
        <v>0</v>
      </c>
      <c r="Q43" s="141">
        <f t="shared" si="17"/>
        <v>0</v>
      </c>
      <c r="R43" s="141">
        <f t="shared" si="18"/>
        <v>0</v>
      </c>
      <c r="S43" s="141">
        <f t="shared" si="19"/>
        <v>0</v>
      </c>
      <c r="T43" s="141">
        <f t="shared" si="20"/>
        <v>0</v>
      </c>
      <c r="U43" s="141">
        <f t="shared" si="21"/>
        <v>0</v>
      </c>
      <c r="V43" s="141">
        <f t="shared" si="22"/>
        <v>0</v>
      </c>
      <c r="W43" s="141">
        <f t="shared" si="23"/>
        <v>0</v>
      </c>
    </row>
    <row r="44" spans="1:23" ht="18.75" hidden="1">
      <c r="A44" s="42" t="s">
        <v>173</v>
      </c>
      <c r="B44" s="140" t="s">
        <v>62</v>
      </c>
      <c r="C44" s="134"/>
      <c r="D44" s="153">
        <v>0</v>
      </c>
      <c r="E44" s="141">
        <v>0</v>
      </c>
      <c r="F44" s="141">
        <f t="shared" si="12"/>
        <v>0</v>
      </c>
      <c r="G44" s="141">
        <f t="shared" si="13"/>
        <v>0</v>
      </c>
      <c r="H44" s="141">
        <v>0</v>
      </c>
      <c r="I44" s="156">
        <v>0</v>
      </c>
      <c r="J44" s="156">
        <v>0</v>
      </c>
      <c r="K44" s="156">
        <v>0</v>
      </c>
      <c r="L44" s="156">
        <v>0</v>
      </c>
      <c r="M44" s="141">
        <v>0</v>
      </c>
      <c r="N44" s="141">
        <f t="shared" si="14"/>
        <v>0</v>
      </c>
      <c r="O44" s="141">
        <f t="shared" si="15"/>
        <v>0</v>
      </c>
      <c r="P44" s="141">
        <f t="shared" si="16"/>
        <v>0</v>
      </c>
      <c r="Q44" s="141">
        <f t="shared" si="17"/>
        <v>0</v>
      </c>
      <c r="R44" s="141">
        <f t="shared" si="18"/>
        <v>0</v>
      </c>
      <c r="S44" s="141">
        <f t="shared" si="19"/>
        <v>0</v>
      </c>
      <c r="T44" s="141">
        <f t="shared" si="20"/>
        <v>0</v>
      </c>
      <c r="U44" s="141">
        <f t="shared" si="21"/>
        <v>0</v>
      </c>
      <c r="V44" s="141">
        <f t="shared" si="22"/>
        <v>0</v>
      </c>
      <c r="W44" s="141">
        <f t="shared" si="23"/>
        <v>0</v>
      </c>
    </row>
    <row r="45" spans="1:23" ht="18.75" hidden="1">
      <c r="A45" s="42" t="s">
        <v>174</v>
      </c>
      <c r="B45" s="140" t="s">
        <v>63</v>
      </c>
      <c r="C45" s="134"/>
      <c r="D45" s="153">
        <v>0</v>
      </c>
      <c r="E45" s="141">
        <v>0</v>
      </c>
      <c r="F45" s="141">
        <f t="shared" si="12"/>
        <v>0</v>
      </c>
      <c r="G45" s="141">
        <f t="shared" si="13"/>
        <v>0</v>
      </c>
      <c r="H45" s="141">
        <v>0</v>
      </c>
      <c r="I45" s="156">
        <v>0</v>
      </c>
      <c r="J45" s="156">
        <v>0</v>
      </c>
      <c r="K45" s="156">
        <v>0</v>
      </c>
      <c r="L45" s="156">
        <v>0</v>
      </c>
      <c r="M45" s="141">
        <v>0</v>
      </c>
      <c r="N45" s="141">
        <f t="shared" si="14"/>
        <v>0</v>
      </c>
      <c r="O45" s="141">
        <f t="shared" si="15"/>
        <v>0</v>
      </c>
      <c r="P45" s="141">
        <f t="shared" si="16"/>
        <v>0</v>
      </c>
      <c r="Q45" s="141">
        <f t="shared" si="17"/>
        <v>0</v>
      </c>
      <c r="R45" s="141">
        <f t="shared" si="18"/>
        <v>0</v>
      </c>
      <c r="S45" s="141">
        <f t="shared" si="19"/>
        <v>0</v>
      </c>
      <c r="T45" s="141">
        <f t="shared" si="20"/>
        <v>0</v>
      </c>
      <c r="U45" s="141">
        <f t="shared" si="21"/>
        <v>0</v>
      </c>
      <c r="V45" s="141">
        <f t="shared" si="22"/>
        <v>0</v>
      </c>
      <c r="W45" s="141">
        <f t="shared" si="23"/>
        <v>0</v>
      </c>
    </row>
    <row r="46" spans="1:23" ht="18.75" hidden="1">
      <c r="A46" s="42" t="s">
        <v>167</v>
      </c>
      <c r="B46" s="140" t="s">
        <v>64</v>
      </c>
      <c r="C46" s="134"/>
      <c r="D46" s="153">
        <v>0</v>
      </c>
      <c r="E46" s="141">
        <v>0</v>
      </c>
      <c r="F46" s="141">
        <f t="shared" si="12"/>
        <v>0</v>
      </c>
      <c r="G46" s="141">
        <f t="shared" si="13"/>
        <v>0</v>
      </c>
      <c r="H46" s="141">
        <v>0</v>
      </c>
      <c r="I46" s="156">
        <v>0</v>
      </c>
      <c r="J46" s="156">
        <v>0</v>
      </c>
      <c r="K46" s="156">
        <v>0</v>
      </c>
      <c r="L46" s="156">
        <v>0</v>
      </c>
      <c r="M46" s="141">
        <v>0</v>
      </c>
      <c r="N46" s="141">
        <f t="shared" si="14"/>
        <v>0</v>
      </c>
      <c r="O46" s="141">
        <f t="shared" si="15"/>
        <v>0</v>
      </c>
      <c r="P46" s="141">
        <f t="shared" si="16"/>
        <v>0</v>
      </c>
      <c r="Q46" s="141">
        <f t="shared" si="17"/>
        <v>0</v>
      </c>
      <c r="R46" s="141">
        <f t="shared" si="18"/>
        <v>0</v>
      </c>
      <c r="S46" s="141">
        <f t="shared" si="19"/>
        <v>0</v>
      </c>
      <c r="T46" s="141">
        <f t="shared" si="20"/>
        <v>0</v>
      </c>
      <c r="U46" s="141">
        <f t="shared" si="21"/>
        <v>0</v>
      </c>
      <c r="V46" s="141">
        <f t="shared" si="22"/>
        <v>0</v>
      </c>
      <c r="W46" s="141">
        <f t="shared" si="23"/>
        <v>0</v>
      </c>
    </row>
    <row r="47" spans="1:23" s="139" customFormat="1" ht="37.5">
      <c r="A47" s="45" t="s">
        <v>141</v>
      </c>
      <c r="B47" s="151" t="s">
        <v>69</v>
      </c>
      <c r="C47" s="137"/>
      <c r="D47" s="138">
        <f aca="true" t="shared" si="24" ref="D47:W47">SUM(D48:D48)</f>
        <v>0</v>
      </c>
      <c r="E47" s="138">
        <f t="shared" si="24"/>
        <v>0</v>
      </c>
      <c r="F47" s="138">
        <f t="shared" si="24"/>
        <v>0</v>
      </c>
      <c r="G47" s="138">
        <f t="shared" si="24"/>
        <v>0</v>
      </c>
      <c r="H47" s="138">
        <f t="shared" si="24"/>
        <v>0</v>
      </c>
      <c r="I47" s="138">
        <f t="shared" si="24"/>
        <v>0</v>
      </c>
      <c r="J47" s="138">
        <f t="shared" si="24"/>
        <v>0</v>
      </c>
      <c r="K47" s="138">
        <f t="shared" si="24"/>
        <v>0</v>
      </c>
      <c r="L47" s="138">
        <f t="shared" si="24"/>
        <v>0</v>
      </c>
      <c r="M47" s="138">
        <f t="shared" si="24"/>
        <v>0</v>
      </c>
      <c r="N47" s="138">
        <f t="shared" si="24"/>
        <v>0</v>
      </c>
      <c r="O47" s="138">
        <f t="shared" si="24"/>
        <v>0</v>
      </c>
      <c r="P47" s="138">
        <f t="shared" si="24"/>
        <v>0</v>
      </c>
      <c r="Q47" s="138">
        <f t="shared" si="24"/>
        <v>0</v>
      </c>
      <c r="R47" s="138">
        <f t="shared" si="24"/>
        <v>0</v>
      </c>
      <c r="S47" s="138">
        <f t="shared" si="24"/>
        <v>0</v>
      </c>
      <c r="T47" s="138">
        <f t="shared" si="24"/>
        <v>0</v>
      </c>
      <c r="U47" s="138">
        <f t="shared" si="24"/>
        <v>0</v>
      </c>
      <c r="V47" s="138">
        <f t="shared" si="24"/>
        <v>0</v>
      </c>
      <c r="W47" s="138">
        <f t="shared" si="24"/>
        <v>0</v>
      </c>
    </row>
    <row r="48" spans="1:23" ht="18.75" hidden="1">
      <c r="A48" s="42" t="s">
        <v>142</v>
      </c>
      <c r="B48" s="155" t="s">
        <v>73</v>
      </c>
      <c r="C48" s="134"/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5">
        <v>0</v>
      </c>
      <c r="J48" s="156">
        <v>0</v>
      </c>
      <c r="K48" s="141">
        <f>I48*0.3</f>
        <v>0</v>
      </c>
      <c r="L48" s="141">
        <f>I48-K48</f>
        <v>0</v>
      </c>
      <c r="M48" s="141">
        <v>0</v>
      </c>
      <c r="N48" s="141">
        <f>I48-D48</f>
        <v>0</v>
      </c>
      <c r="O48" s="141">
        <f>J48-E48</f>
        <v>0</v>
      </c>
      <c r="P48" s="141">
        <f>K48-F48</f>
        <v>0</v>
      </c>
      <c r="Q48" s="141">
        <f>L48-G48</f>
        <v>0</v>
      </c>
      <c r="R48" s="141">
        <f>M48-H48</f>
        <v>0</v>
      </c>
      <c r="S48" s="141">
        <f>I48</f>
        <v>0</v>
      </c>
      <c r="T48" s="141">
        <f>J48</f>
        <v>0</v>
      </c>
      <c r="U48" s="141">
        <f>K48</f>
        <v>0</v>
      </c>
      <c r="V48" s="141">
        <f>L48</f>
        <v>0</v>
      </c>
      <c r="W48" s="141">
        <f>M48</f>
        <v>0</v>
      </c>
    </row>
    <row r="49" spans="1:23" ht="37.5">
      <c r="A49" s="45" t="s">
        <v>77</v>
      </c>
      <c r="B49" s="136" t="s">
        <v>78</v>
      </c>
      <c r="C49" s="134"/>
      <c r="D49" s="157">
        <f aca="true" t="shared" si="25" ref="D49:W49">SUM(D50:D57)</f>
        <v>0</v>
      </c>
      <c r="E49" s="157">
        <f t="shared" si="25"/>
        <v>0</v>
      </c>
      <c r="F49" s="157">
        <f t="shared" si="25"/>
        <v>0</v>
      </c>
      <c r="G49" s="157">
        <f t="shared" si="25"/>
        <v>0</v>
      </c>
      <c r="H49" s="157">
        <f t="shared" si="25"/>
        <v>0</v>
      </c>
      <c r="I49" s="157">
        <f t="shared" si="25"/>
        <v>0</v>
      </c>
      <c r="J49" s="157">
        <f t="shared" si="25"/>
        <v>0</v>
      </c>
      <c r="K49" s="157">
        <f t="shared" si="25"/>
        <v>0</v>
      </c>
      <c r="L49" s="157">
        <f t="shared" si="25"/>
        <v>0</v>
      </c>
      <c r="M49" s="157">
        <f t="shared" si="25"/>
        <v>0</v>
      </c>
      <c r="N49" s="157">
        <f t="shared" si="25"/>
        <v>0</v>
      </c>
      <c r="O49" s="157">
        <f t="shared" si="25"/>
        <v>0</v>
      </c>
      <c r="P49" s="157">
        <f t="shared" si="25"/>
        <v>0</v>
      </c>
      <c r="Q49" s="157">
        <f t="shared" si="25"/>
        <v>0</v>
      </c>
      <c r="R49" s="157">
        <f t="shared" si="25"/>
        <v>0</v>
      </c>
      <c r="S49" s="157">
        <f t="shared" si="25"/>
        <v>0</v>
      </c>
      <c r="T49" s="157">
        <f t="shared" si="25"/>
        <v>0</v>
      </c>
      <c r="U49" s="157">
        <f t="shared" si="25"/>
        <v>0</v>
      </c>
      <c r="V49" s="157">
        <f t="shared" si="25"/>
        <v>0</v>
      </c>
      <c r="W49" s="157">
        <f t="shared" si="25"/>
        <v>0</v>
      </c>
    </row>
    <row r="50" spans="1:23" ht="37.5" hidden="1">
      <c r="A50" s="42" t="s">
        <v>79</v>
      </c>
      <c r="B50" s="140" t="s">
        <v>86</v>
      </c>
      <c r="C50" s="134"/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5">
        <v>0</v>
      </c>
      <c r="J50" s="145">
        <v>0</v>
      </c>
      <c r="K50" s="153">
        <f aca="true" t="shared" si="26" ref="K50:K59">I50*0.3</f>
        <v>0</v>
      </c>
      <c r="L50" s="153">
        <f aca="true" t="shared" si="27" ref="L50:L59">I50-K50</f>
        <v>0</v>
      </c>
      <c r="M50" s="153">
        <v>0</v>
      </c>
      <c r="N50" s="153">
        <f aca="true" t="shared" si="28" ref="N50:N59">I50-D50</f>
        <v>0</v>
      </c>
      <c r="O50" s="153">
        <f aca="true" t="shared" si="29" ref="O50:O59">J50-E50</f>
        <v>0</v>
      </c>
      <c r="P50" s="153">
        <f aca="true" t="shared" si="30" ref="P50:P59">K50-F50</f>
        <v>0</v>
      </c>
      <c r="Q50" s="153">
        <f aca="true" t="shared" si="31" ref="Q50:Q59">L50-G50</f>
        <v>0</v>
      </c>
      <c r="R50" s="153">
        <f aca="true" t="shared" si="32" ref="R50:R59">M50-H50</f>
        <v>0</v>
      </c>
      <c r="S50" s="153">
        <f aca="true" t="shared" si="33" ref="S50:S59">I50</f>
        <v>0</v>
      </c>
      <c r="T50" s="153">
        <f aca="true" t="shared" si="34" ref="T50:T59">J50</f>
        <v>0</v>
      </c>
      <c r="U50" s="153">
        <f aca="true" t="shared" si="35" ref="U50:U59">K50</f>
        <v>0</v>
      </c>
      <c r="V50" s="153">
        <f aca="true" t="shared" si="36" ref="V50:V59">L50</f>
        <v>0</v>
      </c>
      <c r="W50" s="153">
        <f aca="true" t="shared" si="37" ref="W50:W59">M50</f>
        <v>0</v>
      </c>
    </row>
    <row r="51" spans="1:23" ht="18.75" hidden="1">
      <c r="A51" s="42" t="s">
        <v>79</v>
      </c>
      <c r="B51" s="140" t="s">
        <v>88</v>
      </c>
      <c r="C51" s="134"/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5">
        <v>0</v>
      </c>
      <c r="J51" s="145">
        <v>0</v>
      </c>
      <c r="K51" s="153">
        <f t="shared" si="26"/>
        <v>0</v>
      </c>
      <c r="L51" s="153">
        <f t="shared" si="27"/>
        <v>0</v>
      </c>
      <c r="M51" s="153">
        <v>0</v>
      </c>
      <c r="N51" s="153">
        <f t="shared" si="28"/>
        <v>0</v>
      </c>
      <c r="O51" s="153">
        <f t="shared" si="29"/>
        <v>0</v>
      </c>
      <c r="P51" s="153">
        <f t="shared" si="30"/>
        <v>0</v>
      </c>
      <c r="Q51" s="153">
        <f t="shared" si="31"/>
        <v>0</v>
      </c>
      <c r="R51" s="153">
        <f t="shared" si="32"/>
        <v>0</v>
      </c>
      <c r="S51" s="153">
        <f t="shared" si="33"/>
        <v>0</v>
      </c>
      <c r="T51" s="153">
        <f t="shared" si="34"/>
        <v>0</v>
      </c>
      <c r="U51" s="153">
        <f t="shared" si="35"/>
        <v>0</v>
      </c>
      <c r="V51" s="153">
        <f t="shared" si="36"/>
        <v>0</v>
      </c>
      <c r="W51" s="153">
        <f t="shared" si="37"/>
        <v>0</v>
      </c>
    </row>
    <row r="52" spans="1:23" ht="37.5" hidden="1">
      <c r="A52" s="42" t="s">
        <v>79</v>
      </c>
      <c r="B52" s="140" t="s">
        <v>90</v>
      </c>
      <c r="C52" s="134"/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5">
        <v>0</v>
      </c>
      <c r="J52" s="145">
        <v>0</v>
      </c>
      <c r="K52" s="153">
        <f t="shared" si="26"/>
        <v>0</v>
      </c>
      <c r="L52" s="153">
        <f t="shared" si="27"/>
        <v>0</v>
      </c>
      <c r="M52" s="153">
        <v>0</v>
      </c>
      <c r="N52" s="153">
        <f t="shared" si="28"/>
        <v>0</v>
      </c>
      <c r="O52" s="153">
        <f t="shared" si="29"/>
        <v>0</v>
      </c>
      <c r="P52" s="153">
        <f t="shared" si="30"/>
        <v>0</v>
      </c>
      <c r="Q52" s="153">
        <f t="shared" si="31"/>
        <v>0</v>
      </c>
      <c r="R52" s="153">
        <f t="shared" si="32"/>
        <v>0</v>
      </c>
      <c r="S52" s="153">
        <f t="shared" si="33"/>
        <v>0</v>
      </c>
      <c r="T52" s="153">
        <f t="shared" si="34"/>
        <v>0</v>
      </c>
      <c r="U52" s="153">
        <f t="shared" si="35"/>
        <v>0</v>
      </c>
      <c r="V52" s="153">
        <f t="shared" si="36"/>
        <v>0</v>
      </c>
      <c r="W52" s="153">
        <f t="shared" si="37"/>
        <v>0</v>
      </c>
    </row>
    <row r="53" spans="1:23" ht="37.5" hidden="1">
      <c r="A53" s="42" t="s">
        <v>79</v>
      </c>
      <c r="B53" s="140" t="s">
        <v>92</v>
      </c>
      <c r="C53" s="134"/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5">
        <v>0</v>
      </c>
      <c r="J53" s="145">
        <v>0</v>
      </c>
      <c r="K53" s="153">
        <f t="shared" si="26"/>
        <v>0</v>
      </c>
      <c r="L53" s="153">
        <f t="shared" si="27"/>
        <v>0</v>
      </c>
      <c r="M53" s="153">
        <v>0</v>
      </c>
      <c r="N53" s="153">
        <f t="shared" si="28"/>
        <v>0</v>
      </c>
      <c r="O53" s="153">
        <f t="shared" si="29"/>
        <v>0</v>
      </c>
      <c r="P53" s="153">
        <f t="shared" si="30"/>
        <v>0</v>
      </c>
      <c r="Q53" s="153">
        <f t="shared" si="31"/>
        <v>0</v>
      </c>
      <c r="R53" s="153">
        <f t="shared" si="32"/>
        <v>0</v>
      </c>
      <c r="S53" s="153">
        <f t="shared" si="33"/>
        <v>0</v>
      </c>
      <c r="T53" s="153">
        <f t="shared" si="34"/>
        <v>0</v>
      </c>
      <c r="U53" s="153">
        <f t="shared" si="35"/>
        <v>0</v>
      </c>
      <c r="V53" s="153">
        <f t="shared" si="36"/>
        <v>0</v>
      </c>
      <c r="W53" s="153">
        <f t="shared" si="37"/>
        <v>0</v>
      </c>
    </row>
    <row r="54" spans="1:23" ht="37.5" hidden="1">
      <c r="A54" s="42" t="s">
        <v>79</v>
      </c>
      <c r="B54" s="140" t="s">
        <v>94</v>
      </c>
      <c r="C54" s="134"/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5">
        <v>0</v>
      </c>
      <c r="J54" s="145">
        <v>0</v>
      </c>
      <c r="K54" s="153">
        <f t="shared" si="26"/>
        <v>0</v>
      </c>
      <c r="L54" s="153">
        <f t="shared" si="27"/>
        <v>0</v>
      </c>
      <c r="M54" s="153">
        <v>0</v>
      </c>
      <c r="N54" s="153">
        <f t="shared" si="28"/>
        <v>0</v>
      </c>
      <c r="O54" s="153">
        <f t="shared" si="29"/>
        <v>0</v>
      </c>
      <c r="P54" s="153">
        <f t="shared" si="30"/>
        <v>0</v>
      </c>
      <c r="Q54" s="153">
        <f t="shared" si="31"/>
        <v>0</v>
      </c>
      <c r="R54" s="153">
        <f t="shared" si="32"/>
        <v>0</v>
      </c>
      <c r="S54" s="153">
        <f t="shared" si="33"/>
        <v>0</v>
      </c>
      <c r="T54" s="153">
        <f t="shared" si="34"/>
        <v>0</v>
      </c>
      <c r="U54" s="153">
        <f t="shared" si="35"/>
        <v>0</v>
      </c>
      <c r="V54" s="153">
        <f t="shared" si="36"/>
        <v>0</v>
      </c>
      <c r="W54" s="153">
        <f t="shared" si="37"/>
        <v>0</v>
      </c>
    </row>
    <row r="55" spans="1:23" ht="37.5" hidden="1">
      <c r="A55" s="42" t="s">
        <v>79</v>
      </c>
      <c r="B55" s="140" t="s">
        <v>96</v>
      </c>
      <c r="C55" s="134"/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5">
        <v>0</v>
      </c>
      <c r="J55" s="145">
        <v>0</v>
      </c>
      <c r="K55" s="153">
        <f t="shared" si="26"/>
        <v>0</v>
      </c>
      <c r="L55" s="153">
        <f t="shared" si="27"/>
        <v>0</v>
      </c>
      <c r="M55" s="153">
        <v>0</v>
      </c>
      <c r="N55" s="153">
        <f t="shared" si="28"/>
        <v>0</v>
      </c>
      <c r="O55" s="153">
        <f t="shared" si="29"/>
        <v>0</v>
      </c>
      <c r="P55" s="153">
        <f t="shared" si="30"/>
        <v>0</v>
      </c>
      <c r="Q55" s="153">
        <f t="shared" si="31"/>
        <v>0</v>
      </c>
      <c r="R55" s="153">
        <f t="shared" si="32"/>
        <v>0</v>
      </c>
      <c r="S55" s="153">
        <f t="shared" si="33"/>
        <v>0</v>
      </c>
      <c r="T55" s="153">
        <f t="shared" si="34"/>
        <v>0</v>
      </c>
      <c r="U55" s="153">
        <f t="shared" si="35"/>
        <v>0</v>
      </c>
      <c r="V55" s="153">
        <f t="shared" si="36"/>
        <v>0</v>
      </c>
      <c r="W55" s="153">
        <f t="shared" si="37"/>
        <v>0</v>
      </c>
    </row>
    <row r="56" spans="1:23" ht="37.5" hidden="1">
      <c r="A56" s="42" t="s">
        <v>79</v>
      </c>
      <c r="B56" s="140" t="s">
        <v>98</v>
      </c>
      <c r="C56" s="134"/>
      <c r="D56" s="141">
        <v>0</v>
      </c>
      <c r="E56" s="141">
        <v>0</v>
      </c>
      <c r="F56" s="141">
        <v>0</v>
      </c>
      <c r="G56" s="141">
        <v>0</v>
      </c>
      <c r="H56" s="141">
        <v>0</v>
      </c>
      <c r="I56" s="145">
        <v>0</v>
      </c>
      <c r="J56" s="145">
        <v>0</v>
      </c>
      <c r="K56" s="153">
        <f t="shared" si="26"/>
        <v>0</v>
      </c>
      <c r="L56" s="153">
        <f t="shared" si="27"/>
        <v>0</v>
      </c>
      <c r="M56" s="153">
        <v>0</v>
      </c>
      <c r="N56" s="153">
        <f t="shared" si="28"/>
        <v>0</v>
      </c>
      <c r="O56" s="153">
        <f t="shared" si="29"/>
        <v>0</v>
      </c>
      <c r="P56" s="153">
        <f t="shared" si="30"/>
        <v>0</v>
      </c>
      <c r="Q56" s="153">
        <f t="shared" si="31"/>
        <v>0</v>
      </c>
      <c r="R56" s="153">
        <f t="shared" si="32"/>
        <v>0</v>
      </c>
      <c r="S56" s="153">
        <f t="shared" si="33"/>
        <v>0</v>
      </c>
      <c r="T56" s="153">
        <f t="shared" si="34"/>
        <v>0</v>
      </c>
      <c r="U56" s="153">
        <f t="shared" si="35"/>
        <v>0</v>
      </c>
      <c r="V56" s="153">
        <f t="shared" si="36"/>
        <v>0</v>
      </c>
      <c r="W56" s="153">
        <f t="shared" si="37"/>
        <v>0</v>
      </c>
    </row>
    <row r="57" spans="1:23" s="159" customFormat="1" ht="37.5" hidden="1">
      <c r="A57" s="42"/>
      <c r="B57" s="140" t="s">
        <v>100</v>
      </c>
      <c r="C57" s="134"/>
      <c r="D57" s="156">
        <v>0</v>
      </c>
      <c r="E57" s="156">
        <v>0</v>
      </c>
      <c r="F57" s="156">
        <v>0</v>
      </c>
      <c r="G57" s="156">
        <v>0</v>
      </c>
      <c r="H57" s="156">
        <v>0</v>
      </c>
      <c r="I57" s="145">
        <v>0</v>
      </c>
      <c r="J57" s="156">
        <v>0</v>
      </c>
      <c r="K57" s="158">
        <f t="shared" si="26"/>
        <v>0</v>
      </c>
      <c r="L57" s="158">
        <f t="shared" si="27"/>
        <v>0</v>
      </c>
      <c r="M57" s="156">
        <v>0</v>
      </c>
      <c r="N57" s="158">
        <f t="shared" si="28"/>
        <v>0</v>
      </c>
      <c r="O57" s="158">
        <f t="shared" si="29"/>
        <v>0</v>
      </c>
      <c r="P57" s="158">
        <f t="shared" si="30"/>
        <v>0</v>
      </c>
      <c r="Q57" s="158">
        <f t="shared" si="31"/>
        <v>0</v>
      </c>
      <c r="R57" s="158">
        <f t="shared" si="32"/>
        <v>0</v>
      </c>
      <c r="S57" s="158">
        <f t="shared" si="33"/>
        <v>0</v>
      </c>
      <c r="T57" s="158">
        <f t="shared" si="34"/>
        <v>0</v>
      </c>
      <c r="U57" s="158">
        <f t="shared" si="35"/>
        <v>0</v>
      </c>
      <c r="V57" s="158">
        <f t="shared" si="36"/>
        <v>0</v>
      </c>
      <c r="W57" s="158">
        <f t="shared" si="37"/>
        <v>0</v>
      </c>
    </row>
    <row r="58" spans="1:23" s="159" customFormat="1" ht="18.75" hidden="1">
      <c r="A58" s="42"/>
      <c r="B58" s="140"/>
      <c r="C58" s="134"/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8">
        <v>0</v>
      </c>
      <c r="J58" s="156">
        <v>0</v>
      </c>
      <c r="K58" s="158">
        <f t="shared" si="26"/>
        <v>0</v>
      </c>
      <c r="L58" s="158">
        <f t="shared" si="27"/>
        <v>0</v>
      </c>
      <c r="M58" s="156">
        <v>0</v>
      </c>
      <c r="N58" s="158">
        <f t="shared" si="28"/>
        <v>0</v>
      </c>
      <c r="O58" s="158">
        <f t="shared" si="29"/>
        <v>0</v>
      </c>
      <c r="P58" s="158">
        <f t="shared" si="30"/>
        <v>0</v>
      </c>
      <c r="Q58" s="158">
        <f t="shared" si="31"/>
        <v>0</v>
      </c>
      <c r="R58" s="158">
        <f t="shared" si="32"/>
        <v>0</v>
      </c>
      <c r="S58" s="158">
        <f t="shared" si="33"/>
        <v>0</v>
      </c>
      <c r="T58" s="158">
        <f t="shared" si="34"/>
        <v>0</v>
      </c>
      <c r="U58" s="158">
        <f t="shared" si="35"/>
        <v>0</v>
      </c>
      <c r="V58" s="158">
        <f t="shared" si="36"/>
        <v>0</v>
      </c>
      <c r="W58" s="158">
        <f t="shared" si="37"/>
        <v>0</v>
      </c>
    </row>
    <row r="59" spans="1:23" s="159" customFormat="1" ht="18.75" hidden="1">
      <c r="A59" s="42"/>
      <c r="B59" s="146"/>
      <c r="C59" s="134"/>
      <c r="D59" s="156">
        <v>0</v>
      </c>
      <c r="E59" s="156">
        <v>0</v>
      </c>
      <c r="F59" s="156">
        <v>0</v>
      </c>
      <c r="G59" s="156">
        <v>0</v>
      </c>
      <c r="H59" s="156">
        <v>0</v>
      </c>
      <c r="I59" s="158">
        <v>0</v>
      </c>
      <c r="J59" s="156">
        <v>0</v>
      </c>
      <c r="K59" s="158">
        <f t="shared" si="26"/>
        <v>0</v>
      </c>
      <c r="L59" s="158">
        <f t="shared" si="27"/>
        <v>0</v>
      </c>
      <c r="M59" s="156">
        <v>0</v>
      </c>
      <c r="N59" s="158">
        <f t="shared" si="28"/>
        <v>0</v>
      </c>
      <c r="O59" s="158">
        <f t="shared" si="29"/>
        <v>0</v>
      </c>
      <c r="P59" s="158">
        <f t="shared" si="30"/>
        <v>0</v>
      </c>
      <c r="Q59" s="158">
        <f t="shared" si="31"/>
        <v>0</v>
      </c>
      <c r="R59" s="158">
        <f t="shared" si="32"/>
        <v>0</v>
      </c>
      <c r="S59" s="158">
        <f t="shared" si="33"/>
        <v>0</v>
      </c>
      <c r="T59" s="158">
        <f t="shared" si="34"/>
        <v>0</v>
      </c>
      <c r="U59" s="158">
        <f t="shared" si="35"/>
        <v>0</v>
      </c>
      <c r="V59" s="158">
        <f t="shared" si="36"/>
        <v>0</v>
      </c>
      <c r="W59" s="158">
        <f t="shared" si="37"/>
        <v>0</v>
      </c>
    </row>
    <row r="60" spans="1:23" s="139" customFormat="1" ht="18.75">
      <c r="A60" s="54" t="s">
        <v>101</v>
      </c>
      <c r="B60" s="151" t="s">
        <v>102</v>
      </c>
      <c r="C60" s="137"/>
      <c r="D60" s="143">
        <f aca="true" t="shared" si="38" ref="D60:W60">SUM(D61:D65)</f>
        <v>1.00772</v>
      </c>
      <c r="E60" s="143">
        <f t="shared" si="38"/>
        <v>0</v>
      </c>
      <c r="F60" s="143">
        <f t="shared" si="38"/>
        <v>0</v>
      </c>
      <c r="G60" s="143">
        <f t="shared" si="38"/>
        <v>1.00772</v>
      </c>
      <c r="H60" s="143">
        <f t="shared" si="38"/>
        <v>0</v>
      </c>
      <c r="I60" s="145">
        <f t="shared" si="38"/>
        <v>1.008213004</v>
      </c>
      <c r="J60" s="156">
        <f t="shared" si="38"/>
        <v>0</v>
      </c>
      <c r="K60" s="143">
        <f t="shared" si="38"/>
        <v>0</v>
      </c>
      <c r="L60" s="115">
        <f t="shared" si="38"/>
        <v>0</v>
      </c>
      <c r="M60" s="115">
        <f t="shared" si="38"/>
        <v>1.008213004</v>
      </c>
      <c r="N60" s="115">
        <f t="shared" si="38"/>
        <v>0.0004930039999999636</v>
      </c>
      <c r="O60" s="143">
        <f t="shared" si="38"/>
        <v>0</v>
      </c>
      <c r="P60" s="143">
        <f t="shared" si="38"/>
        <v>0</v>
      </c>
      <c r="Q60" s="115">
        <f t="shared" si="38"/>
        <v>-1.00772</v>
      </c>
      <c r="R60" s="143">
        <f t="shared" si="38"/>
        <v>1.008213004</v>
      </c>
      <c r="S60" s="115">
        <f t="shared" si="38"/>
        <v>1.008213004</v>
      </c>
      <c r="T60" s="143">
        <f t="shared" si="38"/>
        <v>0</v>
      </c>
      <c r="U60" s="143">
        <f t="shared" si="38"/>
        <v>0</v>
      </c>
      <c r="V60" s="115">
        <f t="shared" si="38"/>
        <v>0</v>
      </c>
      <c r="W60" s="115">
        <f t="shared" si="38"/>
        <v>1.008213004</v>
      </c>
    </row>
    <row r="61" spans="1:23" ht="18.75">
      <c r="A61" s="32" t="s">
        <v>101</v>
      </c>
      <c r="B61" s="146" t="s">
        <v>104</v>
      </c>
      <c r="C61" s="134"/>
      <c r="D61" s="259">
        <f>'10 Квартал финансирование'!M58</f>
        <v>1.00772</v>
      </c>
      <c r="E61" s="141">
        <v>0</v>
      </c>
      <c r="F61" s="141">
        <v>0</v>
      </c>
      <c r="G61" s="141">
        <f>D61</f>
        <v>1.00772</v>
      </c>
      <c r="H61" s="141">
        <v>0</v>
      </c>
      <c r="I61" s="145">
        <v>0</v>
      </c>
      <c r="J61" s="141">
        <v>0</v>
      </c>
      <c r="K61" s="141">
        <v>0</v>
      </c>
      <c r="L61" s="153">
        <f>I61</f>
        <v>0</v>
      </c>
      <c r="M61" s="153">
        <v>0</v>
      </c>
      <c r="N61" s="153">
        <f aca="true" t="shared" si="39" ref="N61:R65">I61-D61</f>
        <v>-1.00772</v>
      </c>
      <c r="O61" s="141">
        <f t="shared" si="39"/>
        <v>0</v>
      </c>
      <c r="P61" s="141">
        <f t="shared" si="39"/>
        <v>0</v>
      </c>
      <c r="Q61" s="153">
        <f t="shared" si="39"/>
        <v>-1.00772</v>
      </c>
      <c r="R61" s="141">
        <f t="shared" si="39"/>
        <v>0</v>
      </c>
      <c r="S61" s="153">
        <f aca="true" t="shared" si="40" ref="S61:W65">I61</f>
        <v>0</v>
      </c>
      <c r="T61" s="141">
        <f t="shared" si="40"/>
        <v>0</v>
      </c>
      <c r="U61" s="141">
        <f t="shared" si="40"/>
        <v>0</v>
      </c>
      <c r="V61" s="153">
        <f t="shared" si="40"/>
        <v>0</v>
      </c>
      <c r="W61" s="153">
        <f t="shared" si="40"/>
        <v>0</v>
      </c>
    </row>
    <row r="62" spans="1:23" ht="18.75">
      <c r="A62" s="32" t="s">
        <v>101</v>
      </c>
      <c r="B62" s="146" t="s">
        <v>106</v>
      </c>
      <c r="C62" s="134"/>
      <c r="D62" s="259">
        <v>0</v>
      </c>
      <c r="E62" s="141">
        <v>0</v>
      </c>
      <c r="F62" s="141">
        <v>0</v>
      </c>
      <c r="G62" s="141">
        <f>D62</f>
        <v>0</v>
      </c>
      <c r="H62" s="141">
        <v>0</v>
      </c>
      <c r="I62" s="141">
        <v>0</v>
      </c>
      <c r="J62" s="141">
        <v>0</v>
      </c>
      <c r="K62" s="141">
        <v>0</v>
      </c>
      <c r="L62" s="153">
        <f>I62</f>
        <v>0</v>
      </c>
      <c r="M62" s="141">
        <v>0</v>
      </c>
      <c r="N62" s="153">
        <f t="shared" si="39"/>
        <v>0</v>
      </c>
      <c r="O62" s="141">
        <f t="shared" si="39"/>
        <v>0</v>
      </c>
      <c r="P62" s="141">
        <f t="shared" si="39"/>
        <v>0</v>
      </c>
      <c r="Q62" s="153">
        <f t="shared" si="39"/>
        <v>0</v>
      </c>
      <c r="R62" s="141">
        <f t="shared" si="39"/>
        <v>0</v>
      </c>
      <c r="S62" s="153">
        <f t="shared" si="40"/>
        <v>0</v>
      </c>
      <c r="T62" s="141">
        <f t="shared" si="40"/>
        <v>0</v>
      </c>
      <c r="U62" s="141">
        <f t="shared" si="40"/>
        <v>0</v>
      </c>
      <c r="V62" s="153">
        <f t="shared" si="40"/>
        <v>0</v>
      </c>
      <c r="W62" s="141">
        <f t="shared" si="40"/>
        <v>0</v>
      </c>
    </row>
    <row r="63" spans="1:23" ht="18.75">
      <c r="A63" s="32" t="s">
        <v>101</v>
      </c>
      <c r="B63" s="146" t="s">
        <v>108</v>
      </c>
      <c r="C63" s="134"/>
      <c r="D63" s="259">
        <v>0</v>
      </c>
      <c r="E63" s="141">
        <v>0</v>
      </c>
      <c r="F63" s="141">
        <v>0</v>
      </c>
      <c r="G63" s="141">
        <f>D63</f>
        <v>0</v>
      </c>
      <c r="H63" s="141">
        <v>0</v>
      </c>
      <c r="I63" s="145">
        <v>0</v>
      </c>
      <c r="J63" s="141">
        <v>0</v>
      </c>
      <c r="K63" s="141">
        <v>0</v>
      </c>
      <c r="L63" s="153">
        <f>I63</f>
        <v>0</v>
      </c>
      <c r="M63" s="141">
        <v>0</v>
      </c>
      <c r="N63" s="153">
        <f t="shared" si="39"/>
        <v>0</v>
      </c>
      <c r="O63" s="141">
        <f t="shared" si="39"/>
        <v>0</v>
      </c>
      <c r="P63" s="141">
        <f t="shared" si="39"/>
        <v>0</v>
      </c>
      <c r="Q63" s="153">
        <f t="shared" si="39"/>
        <v>0</v>
      </c>
      <c r="R63" s="141">
        <f t="shared" si="39"/>
        <v>0</v>
      </c>
      <c r="S63" s="153">
        <f t="shared" si="40"/>
        <v>0</v>
      </c>
      <c r="T63" s="141">
        <f t="shared" si="40"/>
        <v>0</v>
      </c>
      <c r="U63" s="141">
        <f t="shared" si="40"/>
        <v>0</v>
      </c>
      <c r="V63" s="153">
        <f t="shared" si="40"/>
        <v>0</v>
      </c>
      <c r="W63" s="141">
        <f t="shared" si="40"/>
        <v>0</v>
      </c>
    </row>
    <row r="64" spans="1:23" ht="18.75" hidden="1">
      <c r="A64" s="32"/>
      <c r="B64" s="160"/>
      <c r="C64" s="134"/>
      <c r="D64" s="141">
        <v>0</v>
      </c>
      <c r="E64" s="141">
        <v>0</v>
      </c>
      <c r="F64" s="141">
        <v>0</v>
      </c>
      <c r="G64" s="141">
        <v>0</v>
      </c>
      <c r="H64" s="141">
        <v>0</v>
      </c>
      <c r="I64" s="161">
        <v>0</v>
      </c>
      <c r="J64" s="141">
        <v>0</v>
      </c>
      <c r="K64" s="141">
        <v>0</v>
      </c>
      <c r="L64" s="153">
        <f>I64</f>
        <v>0</v>
      </c>
      <c r="M64" s="141">
        <v>0</v>
      </c>
      <c r="N64" s="153">
        <f t="shared" si="39"/>
        <v>0</v>
      </c>
      <c r="O64" s="141">
        <f t="shared" si="39"/>
        <v>0</v>
      </c>
      <c r="P64" s="141">
        <f t="shared" si="39"/>
        <v>0</v>
      </c>
      <c r="Q64" s="153">
        <f t="shared" si="39"/>
        <v>0</v>
      </c>
      <c r="R64" s="141">
        <f t="shared" si="39"/>
        <v>0</v>
      </c>
      <c r="S64" s="153">
        <f t="shared" si="40"/>
        <v>0</v>
      </c>
      <c r="T64" s="141">
        <f t="shared" si="40"/>
        <v>0</v>
      </c>
      <c r="U64" s="141">
        <f t="shared" si="40"/>
        <v>0</v>
      </c>
      <c r="V64" s="153">
        <f t="shared" si="40"/>
        <v>0</v>
      </c>
      <c r="W64" s="141">
        <f t="shared" si="40"/>
        <v>0</v>
      </c>
    </row>
    <row r="65" spans="1:23" ht="27.75" customHeight="1">
      <c r="A65" s="32" t="s">
        <v>101</v>
      </c>
      <c r="B65" s="146" t="s">
        <v>118</v>
      </c>
      <c r="C65" s="134"/>
      <c r="D65" s="141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f>M65</f>
        <v>1.008213004</v>
      </c>
      <c r="J65" s="141">
        <v>0</v>
      </c>
      <c r="K65" s="141">
        <v>0</v>
      </c>
      <c r="L65" s="153">
        <v>0</v>
      </c>
      <c r="M65" s="156">
        <f>'10 Квартал финансирование'!N65</f>
        <v>1.008213004</v>
      </c>
      <c r="N65" s="153">
        <f t="shared" si="39"/>
        <v>1.008213004</v>
      </c>
      <c r="O65" s="141">
        <f t="shared" si="39"/>
        <v>0</v>
      </c>
      <c r="P65" s="141">
        <f t="shared" si="39"/>
        <v>0</v>
      </c>
      <c r="Q65" s="153">
        <f t="shared" si="39"/>
        <v>0</v>
      </c>
      <c r="R65" s="141">
        <f t="shared" si="39"/>
        <v>1.008213004</v>
      </c>
      <c r="S65" s="153">
        <f t="shared" si="40"/>
        <v>1.008213004</v>
      </c>
      <c r="T65" s="141">
        <f t="shared" si="40"/>
        <v>0</v>
      </c>
      <c r="U65" s="141">
        <f t="shared" si="40"/>
        <v>0</v>
      </c>
      <c r="V65" s="153">
        <f t="shared" si="40"/>
        <v>0</v>
      </c>
      <c r="W65" s="141">
        <f t="shared" si="40"/>
        <v>1.008213004</v>
      </c>
    </row>
    <row r="66" spans="6:8" ht="15.75">
      <c r="F66" s="4"/>
      <c r="G66" s="4"/>
      <c r="H66" s="4"/>
    </row>
    <row r="69" ht="15.75">
      <c r="D69" s="258"/>
    </row>
  </sheetData>
  <sheetProtection selectLockedCells="1" selectUnlockedCells="1"/>
  <mergeCells count="15">
    <mergeCell ref="A10:W10"/>
    <mergeCell ref="A12:W12"/>
    <mergeCell ref="A13:W13"/>
    <mergeCell ref="A15:W15"/>
    <mergeCell ref="A4:W4"/>
    <mergeCell ref="A6:W6"/>
    <mergeCell ref="A7:W7"/>
    <mergeCell ref="A9:W9"/>
    <mergeCell ref="I16:M17"/>
    <mergeCell ref="N16:R17"/>
    <mergeCell ref="S16:W17"/>
    <mergeCell ref="A16:A18"/>
    <mergeCell ref="B16:B18"/>
    <mergeCell ref="C16:C18"/>
    <mergeCell ref="D16:H17"/>
  </mergeCells>
  <dataValidations count="2">
    <dataValidation type="textLength" operator="lessThanOrEqual" allowBlank="1" showErrorMessage="1" errorTitle="Ошибка" error="Допускается ввод не более 900 символов!" sqref="B61:B63 B50:B59 B27 B34:B46 B48">
      <formula1>900</formula1>
    </dataValidation>
    <dataValidation type="decimal" allowBlank="1" showErrorMessage="1" errorTitle="Ошибка" error="Допускается ввод только неотрицательных чисел!" sqref="D64 H61:H64 D37:D38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2" r:id="rId1"/>
  <rowBreaks count="1" manualBreakCount="1">
    <brk id="26" max="255" man="1"/>
  </rowBreaks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9"/>
  <sheetViews>
    <sheetView view="pageBreakPreview" zoomScaleNormal="85" zoomScaleSheetLayoutView="100" zoomScalePageLayoutView="0" workbookViewId="0" topLeftCell="B14">
      <pane xSplit="1" topLeftCell="AH1" activePane="topRight" state="frozen"/>
      <selection pane="topLeft" activeCell="B67" sqref="B67"/>
      <selection pane="topRight" activeCell="CB45" sqref="CB45"/>
    </sheetView>
  </sheetViews>
  <sheetFormatPr defaultColWidth="9.8515625" defaultRowHeight="12.75"/>
  <cols>
    <col min="1" max="1" width="14.8515625" style="1" customWidth="1"/>
    <col min="2" max="2" width="65.28125" style="163" customWidth="1"/>
    <col min="3" max="3" width="16.8515625" style="1" customWidth="1"/>
    <col min="4" max="4" width="15.7109375" style="3" customWidth="1"/>
    <col min="5" max="5" width="14.421875" style="3" customWidth="1"/>
    <col min="6" max="6" width="9.57421875" style="3" customWidth="1"/>
    <col min="7" max="7" width="9.00390625" style="3" customWidth="1"/>
    <col min="8" max="8" width="9.57421875" style="3" customWidth="1"/>
    <col min="9" max="9" width="7.28125" style="3" customWidth="1"/>
    <col min="10" max="10" width="9.00390625" style="3" customWidth="1"/>
    <col min="11" max="11" width="14.57421875" style="3" bestFit="1" customWidth="1"/>
    <col min="12" max="12" width="11.8515625" style="3" customWidth="1"/>
    <col min="13" max="14" width="8.7109375" style="3" customWidth="1"/>
    <col min="15" max="17" width="9.00390625" style="3" customWidth="1"/>
    <col min="18" max="18" width="15.140625" style="3" customWidth="1"/>
    <col min="19" max="19" width="10.421875" style="3" customWidth="1"/>
    <col min="20" max="20" width="7.28125" style="3" customWidth="1"/>
    <col min="21" max="21" width="10.7109375" style="3" customWidth="1"/>
    <col min="22" max="22" width="9.28125" style="3" customWidth="1"/>
    <col min="23" max="23" width="8.57421875" style="3" customWidth="1"/>
    <col min="24" max="24" width="8.00390625" style="3" customWidth="1"/>
    <col min="25" max="25" width="16.00390625" style="3" customWidth="1"/>
    <col min="26" max="26" width="11.28125" style="3" customWidth="1"/>
    <col min="27" max="27" width="8.7109375" style="3" customWidth="1"/>
    <col min="28" max="28" width="8.57421875" style="3" customWidth="1"/>
    <col min="29" max="30" width="7.28125" style="3" customWidth="1"/>
    <col min="31" max="31" width="8.140625" style="3" customWidth="1"/>
    <col min="32" max="32" width="16.00390625" style="3" customWidth="1"/>
    <col min="33" max="33" width="13.28125" style="3" customWidth="1"/>
    <col min="34" max="34" width="8.28125" style="3" customWidth="1"/>
    <col min="35" max="35" width="8.57421875" style="3" customWidth="1"/>
    <col min="36" max="36" width="7.28125" style="3" customWidth="1"/>
    <col min="37" max="37" width="9.00390625" style="3" customWidth="1"/>
    <col min="38" max="38" width="7.28125" style="3" customWidth="1"/>
    <col min="39" max="39" width="15.28125" style="3" customWidth="1"/>
    <col min="40" max="40" width="11.421875" style="3" customWidth="1"/>
    <col min="41" max="41" width="7.28125" style="3" customWidth="1"/>
    <col min="42" max="43" width="9.00390625" style="3" customWidth="1"/>
    <col min="44" max="44" width="8.421875" style="3" customWidth="1"/>
    <col min="45" max="45" width="8.7109375" style="3" customWidth="1"/>
    <col min="46" max="46" width="15.8515625" style="3" customWidth="1"/>
    <col min="47" max="47" width="11.28125" style="3" customWidth="1"/>
    <col min="48" max="48" width="9.7109375" style="3" customWidth="1"/>
    <col min="49" max="50" width="7.28125" style="3" customWidth="1"/>
    <col min="51" max="51" width="9.28125" style="3" customWidth="1"/>
    <col min="52" max="52" width="9.00390625" style="3" customWidth="1"/>
    <col min="53" max="53" width="15.7109375" style="3" customWidth="1"/>
    <col min="54" max="54" width="11.00390625" style="3" customWidth="1"/>
    <col min="55" max="55" width="9.7109375" style="3" customWidth="1"/>
    <col min="56" max="56" width="10.421875" style="3" customWidth="1"/>
    <col min="57" max="57" width="11.00390625" style="3" customWidth="1"/>
    <col min="58" max="59" width="7.28125" style="3" customWidth="1"/>
    <col min="60" max="60" width="16.28125" style="24" customWidth="1"/>
    <col min="61" max="61" width="10.00390625" style="24" customWidth="1"/>
    <col min="62" max="63" width="9.28125" style="24" customWidth="1"/>
    <col min="64" max="64" width="10.8515625" style="24" customWidth="1"/>
    <col min="65" max="65" width="8.28125" style="24" customWidth="1"/>
    <col min="66" max="66" width="8.7109375" style="24" customWidth="1"/>
    <col min="67" max="67" width="15.7109375" style="3" customWidth="1"/>
    <col min="68" max="68" width="11.00390625" style="3" customWidth="1"/>
    <col min="69" max="70" width="7.28125" style="3" customWidth="1"/>
    <col min="71" max="71" width="8.28125" style="3" customWidth="1"/>
    <col min="72" max="72" width="9.28125" style="3" customWidth="1"/>
    <col min="73" max="73" width="8.57421875" style="3" customWidth="1"/>
    <col min="74" max="74" width="13.7109375" style="164" customWidth="1"/>
    <col min="75" max="75" width="17.28125" style="6" customWidth="1"/>
    <col min="76" max="76" width="15.140625" style="164" customWidth="1"/>
    <col min="77" max="77" width="11.140625" style="5" customWidth="1"/>
    <col min="78" max="78" width="36.7109375" style="27" customWidth="1"/>
    <col min="79" max="79" width="18.28125" style="128" customWidth="1"/>
    <col min="80" max="16384" width="9.8515625" style="128" customWidth="1"/>
  </cols>
  <sheetData>
    <row r="1" spans="1:78" ht="18.75">
      <c r="A1" s="73"/>
      <c r="AE1" s="24"/>
      <c r="AF1" s="24"/>
      <c r="AG1" s="24"/>
      <c r="AH1" s="24"/>
      <c r="AI1" s="24"/>
      <c r="AJ1" s="24"/>
      <c r="AK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O1" s="24"/>
      <c r="BP1" s="24"/>
      <c r="BQ1" s="24"/>
      <c r="BR1" s="24"/>
      <c r="BS1" s="24"/>
      <c r="BT1" s="24"/>
      <c r="BU1" s="24"/>
      <c r="BV1" s="165"/>
      <c r="BW1" s="28"/>
      <c r="BX1" s="165"/>
      <c r="BY1" s="27"/>
      <c r="BZ1" s="166" t="s">
        <v>191</v>
      </c>
    </row>
    <row r="2" spans="31:78" ht="18.75">
      <c r="AE2" s="24"/>
      <c r="AF2" s="24"/>
      <c r="AG2" s="24"/>
      <c r="AH2" s="24"/>
      <c r="AI2" s="24"/>
      <c r="AJ2" s="24"/>
      <c r="AK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O2" s="24"/>
      <c r="BP2" s="24"/>
      <c r="BQ2" s="24"/>
      <c r="BR2" s="24"/>
      <c r="BS2" s="24"/>
      <c r="BT2" s="24"/>
      <c r="BU2" s="24"/>
      <c r="BV2" s="165"/>
      <c r="BW2" s="28"/>
      <c r="BX2" s="165"/>
      <c r="BY2" s="27"/>
      <c r="BZ2" s="166" t="s">
        <v>2</v>
      </c>
    </row>
    <row r="3" spans="31:78" ht="18.75">
      <c r="AE3" s="24"/>
      <c r="AF3" s="24"/>
      <c r="AG3" s="24"/>
      <c r="AH3" s="24"/>
      <c r="AI3" s="24"/>
      <c r="AJ3" s="24"/>
      <c r="AK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O3" s="24"/>
      <c r="BP3" s="24"/>
      <c r="BQ3" s="24"/>
      <c r="BR3" s="24"/>
      <c r="BS3" s="24"/>
      <c r="BT3" s="24"/>
      <c r="BU3" s="24"/>
      <c r="BV3" s="165"/>
      <c r="BW3" s="28"/>
      <c r="BX3" s="165"/>
      <c r="BY3" s="27"/>
      <c r="BZ3" s="166" t="s">
        <v>3</v>
      </c>
    </row>
    <row r="4" spans="1:78" s="7" customFormat="1" ht="18.75">
      <c r="A4" s="322" t="s">
        <v>179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</row>
    <row r="5" spans="1:78" s="7" customFormat="1" ht="18.75">
      <c r="A5" s="1"/>
      <c r="B5" s="163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H5" s="39"/>
      <c r="BI5" s="39"/>
      <c r="BJ5" s="39"/>
      <c r="BK5" s="39"/>
      <c r="BL5" s="39"/>
      <c r="BM5" s="39"/>
      <c r="BN5" s="39"/>
      <c r="BZ5" s="167"/>
    </row>
    <row r="6" spans="1:78" s="7" customFormat="1" ht="18.75" customHeight="1">
      <c r="A6" s="323" t="s">
        <v>223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</row>
    <row r="7" spans="1:78" s="7" customFormat="1" ht="18.7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</row>
    <row r="8" spans="1:78" s="7" customFormat="1" ht="18.75">
      <c r="A8" s="12"/>
      <c r="B8" s="168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H8" s="39"/>
      <c r="BI8" s="39"/>
      <c r="BJ8" s="39"/>
      <c r="BK8" s="39"/>
      <c r="BL8" s="39"/>
      <c r="BM8" s="39"/>
      <c r="BN8" s="39"/>
      <c r="BZ8" s="167"/>
    </row>
    <row r="9" spans="1:78" s="7" customFormat="1" ht="15.75">
      <c r="A9" s="317" t="s">
        <v>122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</row>
    <row r="10" spans="1:78" s="7" customFormat="1" ht="15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BH10" s="39"/>
      <c r="BI10" s="39"/>
      <c r="BJ10" s="39"/>
      <c r="BK10" s="39"/>
      <c r="BL10" s="39"/>
      <c r="BM10" s="39"/>
      <c r="BN10" s="39"/>
      <c r="BZ10" s="167"/>
    </row>
    <row r="11" spans="1:78" s="7" customFormat="1" ht="15.75">
      <c r="A11" s="16"/>
      <c r="B11" s="169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H11" s="39"/>
      <c r="BI11" s="39"/>
      <c r="BJ11" s="39"/>
      <c r="BK11" s="39"/>
      <c r="BL11" s="39"/>
      <c r="BM11" s="39"/>
      <c r="BN11" s="39"/>
      <c r="BZ11" s="167"/>
    </row>
    <row r="12" spans="1:78" s="7" customFormat="1" ht="18.75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</row>
    <row r="13" spans="1:79" ht="15.75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1"/>
      <c r="BI13" s="171"/>
      <c r="BJ13" s="171"/>
      <c r="BK13" s="171"/>
      <c r="BL13" s="171"/>
      <c r="BM13" s="171"/>
      <c r="BN13" s="171"/>
      <c r="BO13" s="170"/>
      <c r="BP13" s="170"/>
      <c r="BQ13" s="170"/>
      <c r="BR13" s="170"/>
      <c r="BS13" s="170"/>
      <c r="BT13" s="170"/>
      <c r="BU13" s="170"/>
      <c r="BV13" s="172"/>
      <c r="BW13" s="173"/>
      <c r="BX13" s="172"/>
      <c r="BY13" s="19"/>
      <c r="BZ13" s="174"/>
      <c r="CA13" s="103"/>
    </row>
    <row r="14" spans="1:79" ht="15.75">
      <c r="A14" s="23"/>
      <c r="B14" s="175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76"/>
      <c r="AR14" s="176"/>
      <c r="AS14" s="176"/>
      <c r="AT14" s="176"/>
      <c r="AU14" s="177"/>
      <c r="AV14" s="176"/>
      <c r="AW14" s="176"/>
      <c r="AX14" s="176"/>
      <c r="AY14" s="176"/>
      <c r="AZ14" s="176"/>
      <c r="BA14" s="176"/>
      <c r="BB14" s="176"/>
      <c r="BC14" s="24"/>
      <c r="BD14" s="24"/>
      <c r="BE14" s="24"/>
      <c r="BF14" s="24"/>
      <c r="BG14" s="24"/>
      <c r="BO14" s="24"/>
      <c r="BP14" s="24"/>
      <c r="BQ14" s="24"/>
      <c r="BR14" s="24"/>
      <c r="BS14" s="24"/>
      <c r="BT14" s="24"/>
      <c r="BU14" s="24"/>
      <c r="BV14" s="165"/>
      <c r="BW14" s="28"/>
      <c r="BX14" s="165"/>
      <c r="BY14" s="27"/>
      <c r="CA14" s="159"/>
    </row>
    <row r="15" spans="1:79" ht="23.25" customHeight="1">
      <c r="A15" s="336" t="s">
        <v>192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159"/>
    </row>
    <row r="16" spans="1:89" ht="31.5" customHeight="1">
      <c r="A16" s="333" t="s">
        <v>8</v>
      </c>
      <c r="B16" s="330" t="s">
        <v>193</v>
      </c>
      <c r="C16" s="330" t="s">
        <v>124</v>
      </c>
      <c r="D16" s="333" t="s">
        <v>194</v>
      </c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4" t="s">
        <v>194</v>
      </c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2" t="s">
        <v>195</v>
      </c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</row>
    <row r="17" spans="1:89" ht="26.25" customHeight="1">
      <c r="A17" s="333"/>
      <c r="B17" s="330"/>
      <c r="C17" s="330"/>
      <c r="D17" s="333" t="s">
        <v>27</v>
      </c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 t="s">
        <v>28</v>
      </c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12" t="s">
        <v>196</v>
      </c>
      <c r="BW17" s="312"/>
      <c r="BX17" s="312"/>
      <c r="BY17" s="312"/>
      <c r="BZ17" s="332"/>
      <c r="CA17" s="17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</row>
    <row r="18" spans="1:89" ht="28.5" customHeight="1">
      <c r="A18" s="333"/>
      <c r="B18" s="330"/>
      <c r="C18" s="330"/>
      <c r="D18" s="330" t="s">
        <v>17</v>
      </c>
      <c r="E18" s="330"/>
      <c r="F18" s="330"/>
      <c r="G18" s="330"/>
      <c r="H18" s="330"/>
      <c r="I18" s="330"/>
      <c r="J18" s="330"/>
      <c r="K18" s="330" t="s">
        <v>18</v>
      </c>
      <c r="L18" s="330"/>
      <c r="M18" s="330"/>
      <c r="N18" s="330"/>
      <c r="O18" s="330"/>
      <c r="P18" s="330"/>
      <c r="Q18" s="330"/>
      <c r="R18" s="330" t="s">
        <v>19</v>
      </c>
      <c r="S18" s="330"/>
      <c r="T18" s="330"/>
      <c r="U18" s="330"/>
      <c r="V18" s="330"/>
      <c r="W18" s="330"/>
      <c r="X18" s="330"/>
      <c r="Y18" s="331" t="s">
        <v>197</v>
      </c>
      <c r="Z18" s="331"/>
      <c r="AA18" s="331"/>
      <c r="AB18" s="331"/>
      <c r="AC18" s="331"/>
      <c r="AD18" s="331"/>
      <c r="AE18" s="331"/>
      <c r="AF18" s="333" t="s">
        <v>21</v>
      </c>
      <c r="AG18" s="333"/>
      <c r="AH18" s="333"/>
      <c r="AI18" s="333"/>
      <c r="AJ18" s="333"/>
      <c r="AK18" s="333"/>
      <c r="AL18" s="333"/>
      <c r="AM18" s="330" t="s">
        <v>17</v>
      </c>
      <c r="AN18" s="330"/>
      <c r="AO18" s="330"/>
      <c r="AP18" s="330"/>
      <c r="AQ18" s="330"/>
      <c r="AR18" s="330"/>
      <c r="AS18" s="330"/>
      <c r="AT18" s="330" t="s">
        <v>18</v>
      </c>
      <c r="AU18" s="330"/>
      <c r="AV18" s="330"/>
      <c r="AW18" s="330"/>
      <c r="AX18" s="330"/>
      <c r="AY18" s="330"/>
      <c r="AZ18" s="330"/>
      <c r="BA18" s="330" t="s">
        <v>19</v>
      </c>
      <c r="BB18" s="330"/>
      <c r="BC18" s="330"/>
      <c r="BD18" s="330"/>
      <c r="BE18" s="330"/>
      <c r="BF18" s="330"/>
      <c r="BG18" s="330"/>
      <c r="BH18" s="330" t="s">
        <v>197</v>
      </c>
      <c r="BI18" s="330"/>
      <c r="BJ18" s="330"/>
      <c r="BK18" s="330"/>
      <c r="BL18" s="330"/>
      <c r="BM18" s="330"/>
      <c r="BN18" s="330"/>
      <c r="BO18" s="333" t="s">
        <v>21</v>
      </c>
      <c r="BP18" s="333"/>
      <c r="BQ18" s="333"/>
      <c r="BR18" s="333"/>
      <c r="BS18" s="333"/>
      <c r="BT18" s="333"/>
      <c r="BU18" s="333"/>
      <c r="BV18" s="312"/>
      <c r="BW18" s="312"/>
      <c r="BX18" s="312"/>
      <c r="BY18" s="312"/>
      <c r="BZ18" s="332"/>
      <c r="CA18" s="17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</row>
    <row r="19" spans="1:89" ht="51.75" customHeight="1">
      <c r="A19" s="333"/>
      <c r="B19" s="330"/>
      <c r="C19" s="330"/>
      <c r="D19" s="178" t="s">
        <v>198</v>
      </c>
      <c r="E19" s="333" t="s">
        <v>199</v>
      </c>
      <c r="F19" s="333"/>
      <c r="G19" s="333"/>
      <c r="H19" s="333"/>
      <c r="I19" s="333"/>
      <c r="J19" s="333"/>
      <c r="K19" s="178" t="s">
        <v>198</v>
      </c>
      <c r="L19" s="333" t="s">
        <v>199</v>
      </c>
      <c r="M19" s="333"/>
      <c r="N19" s="333"/>
      <c r="O19" s="333"/>
      <c r="P19" s="333"/>
      <c r="Q19" s="333"/>
      <c r="R19" s="178" t="s">
        <v>198</v>
      </c>
      <c r="S19" s="333" t="s">
        <v>199</v>
      </c>
      <c r="T19" s="333"/>
      <c r="U19" s="333"/>
      <c r="V19" s="333"/>
      <c r="W19" s="333"/>
      <c r="X19" s="333"/>
      <c r="Y19" s="178" t="s">
        <v>198</v>
      </c>
      <c r="Z19" s="333" t="s">
        <v>199</v>
      </c>
      <c r="AA19" s="333"/>
      <c r="AB19" s="333"/>
      <c r="AC19" s="333"/>
      <c r="AD19" s="333"/>
      <c r="AE19" s="333"/>
      <c r="AF19" s="178" t="s">
        <v>198</v>
      </c>
      <c r="AG19" s="333" t="s">
        <v>199</v>
      </c>
      <c r="AH19" s="333"/>
      <c r="AI19" s="333"/>
      <c r="AJ19" s="333"/>
      <c r="AK19" s="333"/>
      <c r="AL19" s="333"/>
      <c r="AM19" s="178" t="s">
        <v>198</v>
      </c>
      <c r="AN19" s="333" t="s">
        <v>199</v>
      </c>
      <c r="AO19" s="333"/>
      <c r="AP19" s="333"/>
      <c r="AQ19" s="333"/>
      <c r="AR19" s="333"/>
      <c r="AS19" s="333"/>
      <c r="AT19" s="178" t="s">
        <v>198</v>
      </c>
      <c r="AU19" s="333" t="s">
        <v>199</v>
      </c>
      <c r="AV19" s="333"/>
      <c r="AW19" s="333"/>
      <c r="AX19" s="333"/>
      <c r="AY19" s="333"/>
      <c r="AZ19" s="333"/>
      <c r="BA19" s="178" t="s">
        <v>198</v>
      </c>
      <c r="BB19" s="333" t="s">
        <v>199</v>
      </c>
      <c r="BC19" s="333"/>
      <c r="BD19" s="333"/>
      <c r="BE19" s="333"/>
      <c r="BF19" s="333"/>
      <c r="BG19" s="333"/>
      <c r="BH19" s="178" t="s">
        <v>198</v>
      </c>
      <c r="BI19" s="333" t="s">
        <v>199</v>
      </c>
      <c r="BJ19" s="333"/>
      <c r="BK19" s="333"/>
      <c r="BL19" s="333"/>
      <c r="BM19" s="333"/>
      <c r="BN19" s="333"/>
      <c r="BO19" s="178" t="s">
        <v>198</v>
      </c>
      <c r="BP19" s="333" t="s">
        <v>199</v>
      </c>
      <c r="BQ19" s="333"/>
      <c r="BR19" s="333"/>
      <c r="BS19" s="333"/>
      <c r="BT19" s="333"/>
      <c r="BU19" s="333"/>
      <c r="BV19" s="312" t="s">
        <v>199</v>
      </c>
      <c r="BW19" s="312"/>
      <c r="BX19" s="312" t="s">
        <v>198</v>
      </c>
      <c r="BY19" s="312"/>
      <c r="BZ19" s="332"/>
      <c r="CA19" s="17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</row>
    <row r="20" spans="1:89" ht="63" customHeight="1">
      <c r="A20" s="333"/>
      <c r="B20" s="330"/>
      <c r="C20" s="330"/>
      <c r="D20" s="180" t="s">
        <v>200</v>
      </c>
      <c r="E20" s="180" t="s">
        <v>200</v>
      </c>
      <c r="F20" s="181" t="s">
        <v>201</v>
      </c>
      <c r="G20" s="181" t="s">
        <v>202</v>
      </c>
      <c r="H20" s="181" t="s">
        <v>203</v>
      </c>
      <c r="I20" s="181" t="s">
        <v>204</v>
      </c>
      <c r="J20" s="181" t="s">
        <v>205</v>
      </c>
      <c r="K20" s="180" t="s">
        <v>200</v>
      </c>
      <c r="L20" s="180" t="s">
        <v>200</v>
      </c>
      <c r="M20" s="181" t="s">
        <v>201</v>
      </c>
      <c r="N20" s="181" t="s">
        <v>202</v>
      </c>
      <c r="O20" s="181" t="s">
        <v>203</v>
      </c>
      <c r="P20" s="181" t="s">
        <v>204</v>
      </c>
      <c r="Q20" s="181" t="s">
        <v>205</v>
      </c>
      <c r="R20" s="180" t="s">
        <v>200</v>
      </c>
      <c r="S20" s="180" t="s">
        <v>200</v>
      </c>
      <c r="T20" s="181" t="s">
        <v>201</v>
      </c>
      <c r="U20" s="181" t="s">
        <v>202</v>
      </c>
      <c r="V20" s="181" t="s">
        <v>203</v>
      </c>
      <c r="W20" s="181" t="s">
        <v>204</v>
      </c>
      <c r="X20" s="181" t="s">
        <v>205</v>
      </c>
      <c r="Y20" s="180" t="s">
        <v>200</v>
      </c>
      <c r="Z20" s="180" t="s">
        <v>200</v>
      </c>
      <c r="AA20" s="181" t="s">
        <v>201</v>
      </c>
      <c r="AB20" s="181" t="s">
        <v>202</v>
      </c>
      <c r="AC20" s="181" t="s">
        <v>203</v>
      </c>
      <c r="AD20" s="181" t="s">
        <v>204</v>
      </c>
      <c r="AE20" s="181" t="s">
        <v>205</v>
      </c>
      <c r="AF20" s="180" t="s">
        <v>200</v>
      </c>
      <c r="AG20" s="180" t="s">
        <v>200</v>
      </c>
      <c r="AH20" s="181" t="s">
        <v>201</v>
      </c>
      <c r="AI20" s="181" t="s">
        <v>202</v>
      </c>
      <c r="AJ20" s="181" t="s">
        <v>203</v>
      </c>
      <c r="AK20" s="181" t="s">
        <v>204</v>
      </c>
      <c r="AL20" s="181" t="s">
        <v>205</v>
      </c>
      <c r="AM20" s="180" t="s">
        <v>200</v>
      </c>
      <c r="AN20" s="180" t="s">
        <v>200</v>
      </c>
      <c r="AO20" s="181" t="s">
        <v>201</v>
      </c>
      <c r="AP20" s="181" t="s">
        <v>202</v>
      </c>
      <c r="AQ20" s="181" t="s">
        <v>203</v>
      </c>
      <c r="AR20" s="181" t="s">
        <v>204</v>
      </c>
      <c r="AS20" s="181" t="s">
        <v>205</v>
      </c>
      <c r="AT20" s="180" t="s">
        <v>200</v>
      </c>
      <c r="AU20" s="180" t="s">
        <v>200</v>
      </c>
      <c r="AV20" s="181" t="s">
        <v>201</v>
      </c>
      <c r="AW20" s="181" t="s">
        <v>202</v>
      </c>
      <c r="AX20" s="181" t="s">
        <v>203</v>
      </c>
      <c r="AY20" s="181" t="s">
        <v>204</v>
      </c>
      <c r="AZ20" s="181" t="s">
        <v>205</v>
      </c>
      <c r="BA20" s="180" t="s">
        <v>200</v>
      </c>
      <c r="BB20" s="180" t="s">
        <v>200</v>
      </c>
      <c r="BC20" s="181" t="s">
        <v>201</v>
      </c>
      <c r="BD20" s="181" t="s">
        <v>202</v>
      </c>
      <c r="BE20" s="181" t="s">
        <v>203</v>
      </c>
      <c r="BF20" s="181" t="s">
        <v>204</v>
      </c>
      <c r="BG20" s="181" t="s">
        <v>205</v>
      </c>
      <c r="BH20" s="180" t="s">
        <v>200</v>
      </c>
      <c r="BI20" s="180" t="s">
        <v>200</v>
      </c>
      <c r="BJ20" s="181" t="s">
        <v>201</v>
      </c>
      <c r="BK20" s="181" t="s">
        <v>202</v>
      </c>
      <c r="BL20" s="181" t="s">
        <v>203</v>
      </c>
      <c r="BM20" s="181" t="s">
        <v>204</v>
      </c>
      <c r="BN20" s="181" t="s">
        <v>205</v>
      </c>
      <c r="BO20" s="180" t="s">
        <v>200</v>
      </c>
      <c r="BP20" s="180" t="s">
        <v>200</v>
      </c>
      <c r="BQ20" s="181" t="s">
        <v>201</v>
      </c>
      <c r="BR20" s="181" t="s">
        <v>202</v>
      </c>
      <c r="BS20" s="181" t="s">
        <v>203</v>
      </c>
      <c r="BT20" s="181" t="s">
        <v>204</v>
      </c>
      <c r="BU20" s="181" t="s">
        <v>205</v>
      </c>
      <c r="BV20" s="182" t="s">
        <v>158</v>
      </c>
      <c r="BW20" s="183" t="s">
        <v>23</v>
      </c>
      <c r="BX20" s="182" t="s">
        <v>158</v>
      </c>
      <c r="BY20" s="184" t="s">
        <v>23</v>
      </c>
      <c r="BZ20" s="332"/>
      <c r="CA20" s="17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</row>
    <row r="21" spans="1:89" ht="15.75">
      <c r="A21" s="185">
        <v>1</v>
      </c>
      <c r="B21" s="185">
        <v>2</v>
      </c>
      <c r="C21" s="185">
        <v>3</v>
      </c>
      <c r="D21" s="185">
        <v>4</v>
      </c>
      <c r="E21" s="185">
        <v>5</v>
      </c>
      <c r="F21" s="185">
        <v>6</v>
      </c>
      <c r="G21" s="185">
        <v>7</v>
      </c>
      <c r="H21" s="185">
        <v>8</v>
      </c>
      <c r="I21" s="185">
        <v>9</v>
      </c>
      <c r="J21" s="185">
        <v>10</v>
      </c>
      <c r="K21" s="185">
        <v>11</v>
      </c>
      <c r="L21" s="185">
        <v>12</v>
      </c>
      <c r="M21" s="185">
        <v>13</v>
      </c>
      <c r="N21" s="185">
        <v>14</v>
      </c>
      <c r="O21" s="185">
        <v>15</v>
      </c>
      <c r="P21" s="185">
        <v>16</v>
      </c>
      <c r="Q21" s="185">
        <v>17</v>
      </c>
      <c r="R21" s="185">
        <v>18</v>
      </c>
      <c r="S21" s="185">
        <v>19</v>
      </c>
      <c r="T21" s="185">
        <v>20</v>
      </c>
      <c r="U21" s="185">
        <v>21</v>
      </c>
      <c r="V21" s="185">
        <v>22</v>
      </c>
      <c r="W21" s="185">
        <v>23</v>
      </c>
      <c r="X21" s="185">
        <v>24</v>
      </c>
      <c r="Y21" s="185">
        <v>25</v>
      </c>
      <c r="Z21" s="185">
        <v>26</v>
      </c>
      <c r="AA21" s="185">
        <v>27</v>
      </c>
      <c r="AB21" s="185">
        <v>28</v>
      </c>
      <c r="AC21" s="185">
        <v>29</v>
      </c>
      <c r="AD21" s="185">
        <v>30</v>
      </c>
      <c r="AE21" s="185">
        <v>31</v>
      </c>
      <c r="AF21" s="185">
        <v>32</v>
      </c>
      <c r="AG21" s="185">
        <v>33</v>
      </c>
      <c r="AH21" s="185">
        <v>34</v>
      </c>
      <c r="AI21" s="185">
        <v>35</v>
      </c>
      <c r="AJ21" s="185">
        <v>36</v>
      </c>
      <c r="AK21" s="185">
        <v>37</v>
      </c>
      <c r="AL21" s="185">
        <v>38</v>
      </c>
      <c r="AM21" s="185">
        <v>39</v>
      </c>
      <c r="AN21" s="185">
        <v>40</v>
      </c>
      <c r="AO21" s="185">
        <v>41</v>
      </c>
      <c r="AP21" s="185">
        <v>42</v>
      </c>
      <c r="AQ21" s="185">
        <v>43</v>
      </c>
      <c r="AR21" s="185">
        <v>44</v>
      </c>
      <c r="AS21" s="185">
        <v>45</v>
      </c>
      <c r="AT21" s="185">
        <v>46</v>
      </c>
      <c r="AU21" s="185">
        <v>47</v>
      </c>
      <c r="AV21" s="185">
        <v>48</v>
      </c>
      <c r="AW21" s="185">
        <v>49</v>
      </c>
      <c r="AX21" s="185">
        <v>50</v>
      </c>
      <c r="AY21" s="185">
        <v>51</v>
      </c>
      <c r="AZ21" s="185">
        <v>52</v>
      </c>
      <c r="BA21" s="185">
        <v>53</v>
      </c>
      <c r="BB21" s="185">
        <v>54</v>
      </c>
      <c r="BC21" s="185">
        <v>55</v>
      </c>
      <c r="BD21" s="185">
        <v>56</v>
      </c>
      <c r="BE21" s="185">
        <v>57</v>
      </c>
      <c r="BF21" s="185">
        <v>58</v>
      </c>
      <c r="BG21" s="185">
        <v>59</v>
      </c>
      <c r="BH21" s="185">
        <v>60</v>
      </c>
      <c r="BI21" s="185">
        <v>61</v>
      </c>
      <c r="BJ21" s="185">
        <v>62</v>
      </c>
      <c r="BK21" s="185">
        <v>63</v>
      </c>
      <c r="BL21" s="185">
        <v>64</v>
      </c>
      <c r="BM21" s="185">
        <v>65</v>
      </c>
      <c r="BN21" s="185">
        <v>66</v>
      </c>
      <c r="BO21" s="185">
        <v>67</v>
      </c>
      <c r="BP21" s="185">
        <v>68</v>
      </c>
      <c r="BQ21" s="185">
        <v>69</v>
      </c>
      <c r="BR21" s="185">
        <v>70</v>
      </c>
      <c r="BS21" s="185">
        <v>71</v>
      </c>
      <c r="BT21" s="185">
        <v>72</v>
      </c>
      <c r="BU21" s="185">
        <v>73</v>
      </c>
      <c r="BV21" s="185">
        <v>74</v>
      </c>
      <c r="BW21" s="185">
        <v>75</v>
      </c>
      <c r="BX21" s="185">
        <v>76</v>
      </c>
      <c r="BY21" s="185">
        <v>77</v>
      </c>
      <c r="BZ21" s="185">
        <v>78</v>
      </c>
      <c r="CA21" s="186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</row>
    <row r="22" spans="1:79" s="191" customFormat="1" ht="18.75">
      <c r="A22" s="32"/>
      <c r="B22" s="304" t="s">
        <v>29</v>
      </c>
      <c r="C22" s="134"/>
      <c r="D22" s="187">
        <f aca="true" t="shared" si="0" ref="D22:AI22">D23+D30+D63</f>
        <v>0</v>
      </c>
      <c r="E22" s="187">
        <f t="shared" si="0"/>
        <v>19.930190000000003</v>
      </c>
      <c r="F22" s="187">
        <f t="shared" si="0"/>
        <v>0</v>
      </c>
      <c r="G22" s="187">
        <f t="shared" si="0"/>
        <v>0</v>
      </c>
      <c r="H22" s="187">
        <f t="shared" si="0"/>
        <v>0</v>
      </c>
      <c r="I22" s="187">
        <f t="shared" si="0"/>
        <v>0</v>
      </c>
      <c r="J22" s="187">
        <f t="shared" si="0"/>
        <v>0</v>
      </c>
      <c r="K22" s="187">
        <f t="shared" si="0"/>
        <v>0</v>
      </c>
      <c r="L22" s="187">
        <f t="shared" si="0"/>
        <v>0.854</v>
      </c>
      <c r="M22" s="187">
        <f t="shared" si="0"/>
        <v>0</v>
      </c>
      <c r="N22" s="187">
        <f t="shared" si="0"/>
        <v>0</v>
      </c>
      <c r="O22" s="187">
        <f t="shared" si="0"/>
        <v>0</v>
      </c>
      <c r="P22" s="187">
        <f t="shared" si="0"/>
        <v>0</v>
      </c>
      <c r="Q22" s="187">
        <f t="shared" si="0"/>
        <v>0</v>
      </c>
      <c r="R22" s="187">
        <f t="shared" si="0"/>
        <v>0</v>
      </c>
      <c r="S22" s="187">
        <f t="shared" si="0"/>
        <v>4.2448139712</v>
      </c>
      <c r="T22" s="187">
        <f t="shared" si="0"/>
        <v>0</v>
      </c>
      <c r="U22" s="187">
        <f t="shared" si="0"/>
        <v>0</v>
      </c>
      <c r="V22" s="187">
        <f t="shared" si="0"/>
        <v>0</v>
      </c>
      <c r="W22" s="187">
        <f t="shared" si="0"/>
        <v>0</v>
      </c>
      <c r="X22" s="187">
        <f t="shared" si="0"/>
        <v>0</v>
      </c>
      <c r="Y22" s="187">
        <f t="shared" si="0"/>
        <v>0</v>
      </c>
      <c r="Z22" s="187">
        <f t="shared" si="0"/>
        <v>8.4077</v>
      </c>
      <c r="AA22" s="187">
        <f t="shared" si="0"/>
        <v>0</v>
      </c>
      <c r="AB22" s="187">
        <f t="shared" si="0"/>
        <v>0</v>
      </c>
      <c r="AC22" s="187">
        <f t="shared" si="0"/>
        <v>0</v>
      </c>
      <c r="AD22" s="187">
        <f t="shared" si="0"/>
        <v>0</v>
      </c>
      <c r="AE22" s="187">
        <f t="shared" si="0"/>
        <v>0</v>
      </c>
      <c r="AF22" s="187">
        <f t="shared" si="0"/>
        <v>0</v>
      </c>
      <c r="AG22" s="187">
        <f t="shared" si="0"/>
        <v>6.423676028800001</v>
      </c>
      <c r="AH22" s="187">
        <f t="shared" si="0"/>
        <v>0</v>
      </c>
      <c r="AI22" s="187">
        <f t="shared" si="0"/>
        <v>0</v>
      </c>
      <c r="AJ22" s="187">
        <f aca="true" t="shared" si="1" ref="AJ22:BO22">AJ23+AJ30+AJ63</f>
        <v>0</v>
      </c>
      <c r="AK22" s="187">
        <f t="shared" si="1"/>
        <v>0</v>
      </c>
      <c r="AL22" s="187">
        <f t="shared" si="1"/>
        <v>0</v>
      </c>
      <c r="AM22" s="187">
        <f t="shared" si="1"/>
        <v>0</v>
      </c>
      <c r="AN22" s="187">
        <f t="shared" si="1"/>
        <v>0.8544178</v>
      </c>
      <c r="AO22" s="187">
        <f t="shared" si="1"/>
        <v>0</v>
      </c>
      <c r="AP22" s="187">
        <f t="shared" si="1"/>
        <v>0</v>
      </c>
      <c r="AQ22" s="187">
        <f t="shared" si="1"/>
        <v>0</v>
      </c>
      <c r="AR22" s="187">
        <f t="shared" si="1"/>
        <v>0</v>
      </c>
      <c r="AS22" s="187">
        <f t="shared" si="1"/>
        <v>0</v>
      </c>
      <c r="AT22" s="187">
        <f t="shared" si="1"/>
        <v>0</v>
      </c>
      <c r="AU22" s="187">
        <f t="shared" si="1"/>
        <v>0.8544178</v>
      </c>
      <c r="AV22" s="187">
        <f t="shared" si="1"/>
        <v>0</v>
      </c>
      <c r="AW22" s="187">
        <f t="shared" si="1"/>
        <v>0</v>
      </c>
      <c r="AX22" s="187">
        <f t="shared" si="1"/>
        <v>0</v>
      </c>
      <c r="AY22" s="187">
        <f t="shared" si="1"/>
        <v>0</v>
      </c>
      <c r="AZ22" s="187">
        <f t="shared" si="1"/>
        <v>0</v>
      </c>
      <c r="BA22" s="187">
        <f t="shared" si="1"/>
        <v>0</v>
      </c>
      <c r="BB22" s="187">
        <f t="shared" si="1"/>
        <v>0</v>
      </c>
      <c r="BC22" s="187">
        <f t="shared" si="1"/>
        <v>0</v>
      </c>
      <c r="BD22" s="187">
        <f t="shared" si="1"/>
        <v>0</v>
      </c>
      <c r="BE22" s="187">
        <f t="shared" si="1"/>
        <v>0</v>
      </c>
      <c r="BF22" s="187">
        <f t="shared" si="1"/>
        <v>0</v>
      </c>
      <c r="BG22" s="187">
        <f t="shared" si="1"/>
        <v>0</v>
      </c>
      <c r="BH22" s="187">
        <f t="shared" si="1"/>
        <v>0</v>
      </c>
      <c r="BI22" s="187">
        <f t="shared" si="1"/>
        <v>0</v>
      </c>
      <c r="BJ22" s="187">
        <f t="shared" si="1"/>
        <v>0</v>
      </c>
      <c r="BK22" s="187">
        <f t="shared" si="1"/>
        <v>0</v>
      </c>
      <c r="BL22" s="187">
        <f t="shared" si="1"/>
        <v>0</v>
      </c>
      <c r="BM22" s="187">
        <f t="shared" si="1"/>
        <v>0</v>
      </c>
      <c r="BN22" s="187">
        <f t="shared" si="1"/>
        <v>0</v>
      </c>
      <c r="BO22" s="187">
        <f t="shared" si="1"/>
        <v>0</v>
      </c>
      <c r="BP22" s="187">
        <f aca="true" t="shared" si="2" ref="BP22:BU22">BP23+BP30+BP63</f>
        <v>0</v>
      </c>
      <c r="BQ22" s="187">
        <f t="shared" si="2"/>
        <v>0</v>
      </c>
      <c r="BR22" s="187">
        <f t="shared" si="2"/>
        <v>0</v>
      </c>
      <c r="BS22" s="187">
        <f t="shared" si="2"/>
        <v>0</v>
      </c>
      <c r="BT22" s="187">
        <f t="shared" si="2"/>
        <v>0</v>
      </c>
      <c r="BU22" s="187">
        <f t="shared" si="2"/>
        <v>0</v>
      </c>
      <c r="BV22" s="115">
        <f>AN22-E22</f>
        <v>-19.075772200000003</v>
      </c>
      <c r="BW22" s="188">
        <f>BV22/E22</f>
        <v>-0.9571294704164888</v>
      </c>
      <c r="BX22" s="115">
        <f>AM22-D22</f>
        <v>0</v>
      </c>
      <c r="BY22" s="115">
        <v>0</v>
      </c>
      <c r="BZ22" s="189"/>
      <c r="CA22" s="190">
        <f>E22-AN22</f>
        <v>19.075772200000003</v>
      </c>
    </row>
    <row r="23" spans="1:78" s="139" customFormat="1" ht="18.75">
      <c r="A23" s="112" t="s">
        <v>31</v>
      </c>
      <c r="B23" s="304" t="s">
        <v>32</v>
      </c>
      <c r="C23" s="137"/>
      <c r="D23" s="192">
        <f aca="true" t="shared" si="3" ref="D23:AM23">SUM(D24:D25)</f>
        <v>0</v>
      </c>
      <c r="E23" s="192">
        <f t="shared" si="3"/>
        <v>0</v>
      </c>
      <c r="F23" s="192">
        <f t="shared" si="3"/>
        <v>0</v>
      </c>
      <c r="G23" s="192">
        <f t="shared" si="3"/>
        <v>0</v>
      </c>
      <c r="H23" s="192">
        <f t="shared" si="3"/>
        <v>0</v>
      </c>
      <c r="I23" s="192">
        <f t="shared" si="3"/>
        <v>0</v>
      </c>
      <c r="J23" s="192">
        <f t="shared" si="3"/>
        <v>0</v>
      </c>
      <c r="K23" s="192">
        <f t="shared" si="3"/>
        <v>0</v>
      </c>
      <c r="L23" s="192">
        <f t="shared" si="3"/>
        <v>0</v>
      </c>
      <c r="M23" s="192">
        <f t="shared" si="3"/>
        <v>0</v>
      </c>
      <c r="N23" s="192">
        <f t="shared" si="3"/>
        <v>0</v>
      </c>
      <c r="O23" s="192">
        <f t="shared" si="3"/>
        <v>0</v>
      </c>
      <c r="P23" s="192">
        <f t="shared" si="3"/>
        <v>0</v>
      </c>
      <c r="Q23" s="192">
        <f t="shared" si="3"/>
        <v>0</v>
      </c>
      <c r="R23" s="192">
        <f t="shared" si="3"/>
        <v>0</v>
      </c>
      <c r="S23" s="192">
        <f t="shared" si="3"/>
        <v>0</v>
      </c>
      <c r="T23" s="192">
        <f t="shared" si="3"/>
        <v>0</v>
      </c>
      <c r="U23" s="192">
        <f t="shared" si="3"/>
        <v>0</v>
      </c>
      <c r="V23" s="192">
        <f t="shared" si="3"/>
        <v>0</v>
      </c>
      <c r="W23" s="192">
        <f t="shared" si="3"/>
        <v>0</v>
      </c>
      <c r="X23" s="192">
        <f t="shared" si="3"/>
        <v>0</v>
      </c>
      <c r="Y23" s="192">
        <f t="shared" si="3"/>
        <v>0</v>
      </c>
      <c r="Z23" s="192">
        <f t="shared" si="3"/>
        <v>0</v>
      </c>
      <c r="AA23" s="192">
        <f t="shared" si="3"/>
        <v>0</v>
      </c>
      <c r="AB23" s="192">
        <f t="shared" si="3"/>
        <v>0</v>
      </c>
      <c r="AC23" s="192">
        <f t="shared" si="3"/>
        <v>0</v>
      </c>
      <c r="AD23" s="192">
        <f t="shared" si="3"/>
        <v>0</v>
      </c>
      <c r="AE23" s="192">
        <f t="shared" si="3"/>
        <v>0</v>
      </c>
      <c r="AF23" s="192">
        <f t="shared" si="3"/>
        <v>0</v>
      </c>
      <c r="AG23" s="192">
        <f t="shared" si="3"/>
        <v>0</v>
      </c>
      <c r="AH23" s="192">
        <f t="shared" si="3"/>
        <v>0</v>
      </c>
      <c r="AI23" s="192">
        <f t="shared" si="3"/>
        <v>0</v>
      </c>
      <c r="AJ23" s="192">
        <f t="shared" si="3"/>
        <v>0</v>
      </c>
      <c r="AK23" s="192">
        <f t="shared" si="3"/>
        <v>0</v>
      </c>
      <c r="AL23" s="192">
        <f t="shared" si="3"/>
        <v>0</v>
      </c>
      <c r="AM23" s="192">
        <f t="shared" si="3"/>
        <v>0</v>
      </c>
      <c r="AN23" s="192">
        <f>SUM(AN24:AN29)</f>
        <v>0</v>
      </c>
      <c r="AO23" s="192">
        <f>SUM(AO24:AO25)</f>
        <v>0</v>
      </c>
      <c r="AP23" s="192">
        <f>SUM(AP24:AP25)</f>
        <v>0</v>
      </c>
      <c r="AQ23" s="192">
        <f>SUM(AQ24:AQ29)</f>
        <v>0</v>
      </c>
      <c r="AR23" s="192">
        <f aca="true" t="shared" si="4" ref="AR23:BO23">SUM(AR24:AR25)</f>
        <v>0</v>
      </c>
      <c r="AS23" s="192">
        <f t="shared" si="4"/>
        <v>0</v>
      </c>
      <c r="AT23" s="192">
        <f t="shared" si="4"/>
        <v>0</v>
      </c>
      <c r="AU23" s="192">
        <f t="shared" si="4"/>
        <v>0</v>
      </c>
      <c r="AV23" s="192">
        <f t="shared" si="4"/>
        <v>0</v>
      </c>
      <c r="AW23" s="192">
        <f t="shared" si="4"/>
        <v>0</v>
      </c>
      <c r="AX23" s="192">
        <f t="shared" si="4"/>
        <v>0</v>
      </c>
      <c r="AY23" s="192">
        <f t="shared" si="4"/>
        <v>0</v>
      </c>
      <c r="AZ23" s="192">
        <f t="shared" si="4"/>
        <v>0</v>
      </c>
      <c r="BA23" s="192">
        <f t="shared" si="4"/>
        <v>0</v>
      </c>
      <c r="BB23" s="192">
        <f t="shared" si="4"/>
        <v>0</v>
      </c>
      <c r="BC23" s="192">
        <f t="shared" si="4"/>
        <v>0</v>
      </c>
      <c r="BD23" s="192">
        <f t="shared" si="4"/>
        <v>0</v>
      </c>
      <c r="BE23" s="192">
        <f t="shared" si="4"/>
        <v>0</v>
      </c>
      <c r="BF23" s="192">
        <f t="shared" si="4"/>
        <v>0</v>
      </c>
      <c r="BG23" s="192">
        <f t="shared" si="4"/>
        <v>0</v>
      </c>
      <c r="BH23" s="192">
        <f t="shared" si="4"/>
        <v>0</v>
      </c>
      <c r="BI23" s="192">
        <f t="shared" si="4"/>
        <v>0</v>
      </c>
      <c r="BJ23" s="192">
        <f t="shared" si="4"/>
        <v>0</v>
      </c>
      <c r="BK23" s="192">
        <f t="shared" si="4"/>
        <v>0</v>
      </c>
      <c r="BL23" s="192">
        <f t="shared" si="4"/>
        <v>0</v>
      </c>
      <c r="BM23" s="192">
        <f t="shared" si="4"/>
        <v>0</v>
      </c>
      <c r="BN23" s="192">
        <f t="shared" si="4"/>
        <v>0</v>
      </c>
      <c r="BO23" s="192">
        <f t="shared" si="4"/>
        <v>0</v>
      </c>
      <c r="BP23" s="192">
        <f aca="true" t="shared" si="5" ref="BP23:BV23">SUM(BP24:BP29)</f>
        <v>0</v>
      </c>
      <c r="BQ23" s="192">
        <f t="shared" si="5"/>
        <v>0</v>
      </c>
      <c r="BR23" s="192">
        <f t="shared" si="5"/>
        <v>0</v>
      </c>
      <c r="BS23" s="192">
        <f t="shared" si="5"/>
        <v>0</v>
      </c>
      <c r="BT23" s="192">
        <f t="shared" si="5"/>
        <v>0</v>
      </c>
      <c r="BU23" s="192">
        <f t="shared" si="5"/>
        <v>0</v>
      </c>
      <c r="BV23" s="192">
        <f t="shared" si="5"/>
        <v>0</v>
      </c>
      <c r="BW23" s="188"/>
      <c r="BX23" s="192">
        <f>SUM(BX24:BX25)</f>
        <v>0</v>
      </c>
      <c r="BY23" s="192">
        <v>0</v>
      </c>
      <c r="BZ23" s="189"/>
    </row>
    <row r="24" spans="1:78" s="159" customFormat="1" ht="18.75" hidden="1">
      <c r="A24" s="42" t="s">
        <v>132</v>
      </c>
      <c r="B24" s="286"/>
      <c r="C24" s="134"/>
      <c r="D24" s="145">
        <f aca="true" t="shared" si="6" ref="D24:D29">K24+R24++Y24+AF24</f>
        <v>0</v>
      </c>
      <c r="E24" s="145">
        <f aca="true" t="shared" si="7" ref="E24:E29">L24+S24++Z24+AG24</f>
        <v>0</v>
      </c>
      <c r="F24" s="145">
        <f aca="true" t="shared" si="8" ref="F24:F29">M24+T24++AA24+AH24</f>
        <v>0</v>
      </c>
      <c r="G24" s="145">
        <f aca="true" t="shared" si="9" ref="G24:G29">N24+U24++AB24+AI24</f>
        <v>0</v>
      </c>
      <c r="H24" s="145">
        <f aca="true" t="shared" si="10" ref="H24:H29">O24+V24++AC24+AJ24</f>
        <v>0</v>
      </c>
      <c r="I24" s="145">
        <f aca="true" t="shared" si="11" ref="I24:I29">P24+W24++AD24+AK24</f>
        <v>0</v>
      </c>
      <c r="J24" s="145">
        <f aca="true" t="shared" si="12" ref="J24:J29">Q24+X24++AE24+AL24</f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45">
        <v>0</v>
      </c>
      <c r="AH24" s="145">
        <v>0</v>
      </c>
      <c r="AI24" s="145">
        <v>0</v>
      </c>
      <c r="AJ24" s="145">
        <v>0</v>
      </c>
      <c r="AK24" s="145">
        <v>0</v>
      </c>
      <c r="AL24" s="145">
        <v>0</v>
      </c>
      <c r="AM24" s="145">
        <f aca="true" t="shared" si="13" ref="AM24:AM29">AT24+BA24++BH24+BO24</f>
        <v>0</v>
      </c>
      <c r="AN24" s="145">
        <f aca="true" t="shared" si="14" ref="AN24:AN29">AU24+BB24++BI24+BP24</f>
        <v>0</v>
      </c>
      <c r="AO24" s="145">
        <f aca="true" t="shared" si="15" ref="AO24:AO29">AV24+BC24++BJ24+BQ24</f>
        <v>0</v>
      </c>
      <c r="AP24" s="145">
        <f aca="true" t="shared" si="16" ref="AP24:AP29">AW24+BD24++BK24+BR24</f>
        <v>0</v>
      </c>
      <c r="AQ24" s="145">
        <f aca="true" t="shared" si="17" ref="AQ24:AQ29">AX24+BE24++BL24+BS24</f>
        <v>0</v>
      </c>
      <c r="AR24" s="145">
        <f aca="true" t="shared" si="18" ref="AR24:AR29">AY24+BF24++BM24+BT24</f>
        <v>0</v>
      </c>
      <c r="AS24" s="145">
        <f aca="true" t="shared" si="19" ref="AS24:AS29">AZ24+BG24++BN24+BU24</f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93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5">
        <v>0</v>
      </c>
      <c r="BV24" s="145">
        <f aca="true" t="shared" si="20" ref="BV24:BV30">AN24-E24</f>
        <v>0</v>
      </c>
      <c r="BW24" s="188"/>
      <c r="BX24" s="145">
        <f aca="true" t="shared" si="21" ref="BX24:BX29">AM24-D24</f>
        <v>0</v>
      </c>
      <c r="BY24" s="145"/>
      <c r="BZ24" s="189"/>
    </row>
    <row r="25" spans="1:78" s="159" customFormat="1" ht="18.75" hidden="1">
      <c r="A25" s="42" t="s">
        <v>132</v>
      </c>
      <c r="B25" s="286"/>
      <c r="C25" s="134"/>
      <c r="D25" s="145">
        <f t="shared" si="6"/>
        <v>0</v>
      </c>
      <c r="E25" s="145">
        <f t="shared" si="7"/>
        <v>0</v>
      </c>
      <c r="F25" s="145">
        <f t="shared" si="8"/>
        <v>0</v>
      </c>
      <c r="G25" s="145">
        <f t="shared" si="9"/>
        <v>0</v>
      </c>
      <c r="H25" s="145">
        <f t="shared" si="10"/>
        <v>0</v>
      </c>
      <c r="I25" s="145">
        <f t="shared" si="11"/>
        <v>0</v>
      </c>
      <c r="J25" s="145">
        <f t="shared" si="12"/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0</v>
      </c>
      <c r="AE25" s="145">
        <v>0</v>
      </c>
      <c r="AF25" s="145">
        <v>0</v>
      </c>
      <c r="AG25" s="145">
        <v>0</v>
      </c>
      <c r="AH25" s="145">
        <v>0</v>
      </c>
      <c r="AI25" s="145">
        <v>0</v>
      </c>
      <c r="AJ25" s="145">
        <v>0</v>
      </c>
      <c r="AK25" s="145">
        <v>0</v>
      </c>
      <c r="AL25" s="145">
        <v>0</v>
      </c>
      <c r="AM25" s="145">
        <f t="shared" si="13"/>
        <v>0</v>
      </c>
      <c r="AN25" s="145">
        <f t="shared" si="14"/>
        <v>0</v>
      </c>
      <c r="AO25" s="145">
        <f t="shared" si="15"/>
        <v>0</v>
      </c>
      <c r="AP25" s="145">
        <f t="shared" si="16"/>
        <v>0</v>
      </c>
      <c r="AQ25" s="145">
        <f t="shared" si="17"/>
        <v>0</v>
      </c>
      <c r="AR25" s="145">
        <f t="shared" si="18"/>
        <v>0</v>
      </c>
      <c r="AS25" s="145">
        <f t="shared" si="19"/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5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0</v>
      </c>
      <c r="BG25" s="145">
        <v>0</v>
      </c>
      <c r="BH25" s="145">
        <v>0</v>
      </c>
      <c r="BI25" s="193">
        <v>0</v>
      </c>
      <c r="BJ25" s="145">
        <v>0</v>
      </c>
      <c r="BK25" s="145">
        <v>0</v>
      </c>
      <c r="BL25" s="145">
        <v>0</v>
      </c>
      <c r="BM25" s="145">
        <v>0</v>
      </c>
      <c r="BN25" s="145">
        <v>0</v>
      </c>
      <c r="BO25" s="145">
        <v>0</v>
      </c>
      <c r="BP25" s="14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45">
        <f t="shared" si="20"/>
        <v>0</v>
      </c>
      <c r="BW25" s="188"/>
      <c r="BX25" s="145">
        <f t="shared" si="21"/>
        <v>0</v>
      </c>
      <c r="BY25" s="145"/>
      <c r="BZ25" s="189"/>
    </row>
    <row r="26" spans="1:78" s="159" customFormat="1" ht="18.75" hidden="1">
      <c r="A26" s="42"/>
      <c r="B26" s="286"/>
      <c r="C26" s="134"/>
      <c r="D26" s="145">
        <f t="shared" si="6"/>
        <v>0</v>
      </c>
      <c r="E26" s="145">
        <f t="shared" si="7"/>
        <v>0</v>
      </c>
      <c r="F26" s="145">
        <f t="shared" si="8"/>
        <v>0</v>
      </c>
      <c r="G26" s="145">
        <f t="shared" si="9"/>
        <v>0</v>
      </c>
      <c r="H26" s="145">
        <f t="shared" si="10"/>
        <v>0</v>
      </c>
      <c r="I26" s="145">
        <f t="shared" si="11"/>
        <v>0</v>
      </c>
      <c r="J26" s="145">
        <f t="shared" si="12"/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0</v>
      </c>
      <c r="AF26" s="145">
        <v>0</v>
      </c>
      <c r="AG26" s="145"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f t="shared" si="13"/>
        <v>0</v>
      </c>
      <c r="AN26" s="145">
        <f t="shared" si="14"/>
        <v>0</v>
      </c>
      <c r="AO26" s="145">
        <f t="shared" si="15"/>
        <v>0</v>
      </c>
      <c r="AP26" s="145">
        <f t="shared" si="16"/>
        <v>0</v>
      </c>
      <c r="AQ26" s="145">
        <f t="shared" si="17"/>
        <v>0</v>
      </c>
      <c r="AR26" s="145">
        <f t="shared" si="18"/>
        <v>0</v>
      </c>
      <c r="AS26" s="145">
        <f t="shared" si="19"/>
        <v>0</v>
      </c>
      <c r="AT26" s="145">
        <v>0</v>
      </c>
      <c r="AU26" s="145">
        <v>0</v>
      </c>
      <c r="AV26" s="145">
        <v>0</v>
      </c>
      <c r="AW26" s="145">
        <v>0</v>
      </c>
      <c r="AX26" s="145">
        <v>0</v>
      </c>
      <c r="AY26" s="145">
        <v>0</v>
      </c>
      <c r="AZ26" s="145">
        <v>0</v>
      </c>
      <c r="BA26" s="145">
        <v>0</v>
      </c>
      <c r="BB26" s="145">
        <v>0</v>
      </c>
      <c r="BC26" s="145">
        <v>0</v>
      </c>
      <c r="BD26" s="145">
        <v>0</v>
      </c>
      <c r="BE26" s="145">
        <v>0</v>
      </c>
      <c r="BF26" s="145">
        <v>0</v>
      </c>
      <c r="BG26" s="145">
        <v>0</v>
      </c>
      <c r="BH26" s="145">
        <v>0</v>
      </c>
      <c r="BI26" s="193">
        <v>0</v>
      </c>
      <c r="BJ26" s="145">
        <v>0</v>
      </c>
      <c r="BK26" s="145">
        <v>0</v>
      </c>
      <c r="BL26" s="145">
        <v>0</v>
      </c>
      <c r="BM26" s="145">
        <v>0</v>
      </c>
      <c r="BN26" s="145">
        <v>0</v>
      </c>
      <c r="BO26" s="145">
        <v>0</v>
      </c>
      <c r="BP26" s="14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45">
        <f t="shared" si="20"/>
        <v>0</v>
      </c>
      <c r="BW26" s="188"/>
      <c r="BX26" s="145">
        <f t="shared" si="21"/>
        <v>0</v>
      </c>
      <c r="BY26" s="145"/>
      <c r="BZ26" s="189"/>
    </row>
    <row r="27" spans="1:78" s="159" customFormat="1" ht="18.75" hidden="1">
      <c r="A27" s="42"/>
      <c r="B27" s="286"/>
      <c r="C27" s="134"/>
      <c r="D27" s="145">
        <f t="shared" si="6"/>
        <v>0</v>
      </c>
      <c r="E27" s="145">
        <f t="shared" si="7"/>
        <v>0</v>
      </c>
      <c r="F27" s="145">
        <f t="shared" si="8"/>
        <v>0</v>
      </c>
      <c r="G27" s="145">
        <f t="shared" si="9"/>
        <v>0</v>
      </c>
      <c r="H27" s="145">
        <f t="shared" si="10"/>
        <v>0</v>
      </c>
      <c r="I27" s="145">
        <f t="shared" si="11"/>
        <v>0</v>
      </c>
      <c r="J27" s="145">
        <f t="shared" si="12"/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5">
        <v>0</v>
      </c>
      <c r="X27" s="145">
        <v>0</v>
      </c>
      <c r="Y27" s="145">
        <v>0</v>
      </c>
      <c r="Z27" s="145">
        <v>0</v>
      </c>
      <c r="AA27" s="145">
        <v>0</v>
      </c>
      <c r="AB27" s="145">
        <v>0</v>
      </c>
      <c r="AC27" s="145">
        <v>0</v>
      </c>
      <c r="AD27" s="145">
        <v>0</v>
      </c>
      <c r="AE27" s="145">
        <v>0</v>
      </c>
      <c r="AF27" s="145">
        <v>0</v>
      </c>
      <c r="AG27" s="145">
        <v>0</v>
      </c>
      <c r="AH27" s="145">
        <v>0</v>
      </c>
      <c r="AI27" s="145">
        <v>0</v>
      </c>
      <c r="AJ27" s="145">
        <v>0</v>
      </c>
      <c r="AK27" s="145">
        <v>0</v>
      </c>
      <c r="AL27" s="145">
        <v>0</v>
      </c>
      <c r="AM27" s="145">
        <f t="shared" si="13"/>
        <v>0</v>
      </c>
      <c r="AN27" s="145">
        <f t="shared" si="14"/>
        <v>0</v>
      </c>
      <c r="AO27" s="145">
        <f t="shared" si="15"/>
        <v>0</v>
      </c>
      <c r="AP27" s="145">
        <f t="shared" si="16"/>
        <v>0</v>
      </c>
      <c r="AQ27" s="145">
        <f t="shared" si="17"/>
        <v>0</v>
      </c>
      <c r="AR27" s="145">
        <f t="shared" si="18"/>
        <v>0</v>
      </c>
      <c r="AS27" s="145">
        <f t="shared" si="19"/>
        <v>0</v>
      </c>
      <c r="AT27" s="145">
        <v>0</v>
      </c>
      <c r="AU27" s="145">
        <v>0</v>
      </c>
      <c r="AV27" s="145">
        <v>0</v>
      </c>
      <c r="AW27" s="145">
        <v>0</v>
      </c>
      <c r="AX27" s="145">
        <v>0</v>
      </c>
      <c r="AY27" s="145">
        <v>0</v>
      </c>
      <c r="AZ27" s="145">
        <v>0</v>
      </c>
      <c r="BA27" s="145">
        <v>0</v>
      </c>
      <c r="BB27" s="145">
        <v>0</v>
      </c>
      <c r="BC27" s="145">
        <v>0</v>
      </c>
      <c r="BD27" s="145">
        <v>0</v>
      </c>
      <c r="BE27" s="145">
        <v>0</v>
      </c>
      <c r="BF27" s="145">
        <v>0</v>
      </c>
      <c r="BG27" s="145">
        <v>0</v>
      </c>
      <c r="BH27" s="145">
        <v>0</v>
      </c>
      <c r="BI27" s="193">
        <v>0</v>
      </c>
      <c r="BJ27" s="145">
        <v>0</v>
      </c>
      <c r="BK27" s="145">
        <v>0</v>
      </c>
      <c r="BL27" s="145">
        <v>0</v>
      </c>
      <c r="BM27" s="145">
        <v>0</v>
      </c>
      <c r="BN27" s="145">
        <v>0</v>
      </c>
      <c r="BO27" s="145">
        <v>0</v>
      </c>
      <c r="BP27" s="14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45">
        <f t="shared" si="20"/>
        <v>0</v>
      </c>
      <c r="BW27" s="188"/>
      <c r="BX27" s="145">
        <f t="shared" si="21"/>
        <v>0</v>
      </c>
      <c r="BY27" s="145"/>
      <c r="BZ27" s="189"/>
    </row>
    <row r="28" spans="1:78" s="159" customFormat="1" ht="18.75" hidden="1">
      <c r="A28" s="42"/>
      <c r="B28" s="286"/>
      <c r="C28" s="134"/>
      <c r="D28" s="145">
        <f t="shared" si="6"/>
        <v>0</v>
      </c>
      <c r="E28" s="145">
        <f t="shared" si="7"/>
        <v>0</v>
      </c>
      <c r="F28" s="145">
        <f t="shared" si="8"/>
        <v>0</v>
      </c>
      <c r="G28" s="145">
        <f t="shared" si="9"/>
        <v>0</v>
      </c>
      <c r="H28" s="145">
        <f t="shared" si="10"/>
        <v>0</v>
      </c>
      <c r="I28" s="145">
        <f t="shared" si="11"/>
        <v>0</v>
      </c>
      <c r="J28" s="145">
        <f t="shared" si="12"/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0</v>
      </c>
      <c r="AA28" s="145">
        <v>0</v>
      </c>
      <c r="AB28" s="145">
        <v>0</v>
      </c>
      <c r="AC28" s="145">
        <v>0</v>
      </c>
      <c r="AD28" s="145">
        <v>0</v>
      </c>
      <c r="AE28" s="145">
        <v>0</v>
      </c>
      <c r="AF28" s="145">
        <v>0</v>
      </c>
      <c r="AG28" s="145">
        <v>0</v>
      </c>
      <c r="AH28" s="145">
        <v>0</v>
      </c>
      <c r="AI28" s="145">
        <v>0</v>
      </c>
      <c r="AJ28" s="145">
        <v>0</v>
      </c>
      <c r="AK28" s="145">
        <v>0</v>
      </c>
      <c r="AL28" s="145">
        <v>0</v>
      </c>
      <c r="AM28" s="145">
        <f t="shared" si="13"/>
        <v>0</v>
      </c>
      <c r="AN28" s="145">
        <f t="shared" si="14"/>
        <v>0</v>
      </c>
      <c r="AO28" s="145">
        <f t="shared" si="15"/>
        <v>0</v>
      </c>
      <c r="AP28" s="145">
        <f t="shared" si="16"/>
        <v>0</v>
      </c>
      <c r="AQ28" s="145">
        <f t="shared" si="17"/>
        <v>0</v>
      </c>
      <c r="AR28" s="145">
        <f t="shared" si="18"/>
        <v>0</v>
      </c>
      <c r="AS28" s="145">
        <f t="shared" si="19"/>
        <v>0</v>
      </c>
      <c r="AT28" s="145">
        <v>0</v>
      </c>
      <c r="AU28" s="145">
        <v>0</v>
      </c>
      <c r="AV28" s="145">
        <v>0</v>
      </c>
      <c r="AW28" s="145">
        <v>0</v>
      </c>
      <c r="AX28" s="145">
        <v>0</v>
      </c>
      <c r="AY28" s="145">
        <v>0</v>
      </c>
      <c r="AZ28" s="145">
        <v>0</v>
      </c>
      <c r="BA28" s="145">
        <v>0</v>
      </c>
      <c r="BB28" s="145">
        <v>0</v>
      </c>
      <c r="BC28" s="145">
        <v>0</v>
      </c>
      <c r="BD28" s="145">
        <v>0</v>
      </c>
      <c r="BE28" s="145">
        <v>0</v>
      </c>
      <c r="BF28" s="145">
        <v>0</v>
      </c>
      <c r="BG28" s="145">
        <v>0</v>
      </c>
      <c r="BH28" s="145">
        <v>0</v>
      </c>
      <c r="BI28" s="193">
        <v>0</v>
      </c>
      <c r="BJ28" s="145">
        <v>0</v>
      </c>
      <c r="BK28" s="145">
        <v>0</v>
      </c>
      <c r="BL28" s="145">
        <v>0</v>
      </c>
      <c r="BM28" s="145">
        <v>0</v>
      </c>
      <c r="BN28" s="145">
        <v>0</v>
      </c>
      <c r="BO28" s="145">
        <v>0</v>
      </c>
      <c r="BP28" s="14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45">
        <f t="shared" si="20"/>
        <v>0</v>
      </c>
      <c r="BW28" s="188"/>
      <c r="BX28" s="145">
        <f t="shared" si="21"/>
        <v>0</v>
      </c>
      <c r="BY28" s="145"/>
      <c r="BZ28" s="189"/>
    </row>
    <row r="29" spans="1:78" s="159" customFormat="1" ht="18.75" hidden="1">
      <c r="A29" s="42"/>
      <c r="B29" s="286"/>
      <c r="C29" s="134"/>
      <c r="D29" s="145">
        <f t="shared" si="6"/>
        <v>0</v>
      </c>
      <c r="E29" s="145">
        <f t="shared" si="7"/>
        <v>0</v>
      </c>
      <c r="F29" s="145">
        <f t="shared" si="8"/>
        <v>0</v>
      </c>
      <c r="G29" s="145">
        <f t="shared" si="9"/>
        <v>0</v>
      </c>
      <c r="H29" s="145">
        <f t="shared" si="10"/>
        <v>0</v>
      </c>
      <c r="I29" s="145">
        <f t="shared" si="11"/>
        <v>0</v>
      </c>
      <c r="J29" s="145">
        <f t="shared" si="12"/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0</v>
      </c>
      <c r="AE29" s="145">
        <v>0</v>
      </c>
      <c r="AF29" s="145">
        <v>0</v>
      </c>
      <c r="AG29" s="145">
        <v>0</v>
      </c>
      <c r="AH29" s="145">
        <v>0</v>
      </c>
      <c r="AI29" s="145">
        <v>0</v>
      </c>
      <c r="AJ29" s="145">
        <v>0</v>
      </c>
      <c r="AK29" s="145">
        <v>0</v>
      </c>
      <c r="AL29" s="145">
        <v>0</v>
      </c>
      <c r="AM29" s="145">
        <f t="shared" si="13"/>
        <v>0</v>
      </c>
      <c r="AN29" s="145">
        <f t="shared" si="14"/>
        <v>0</v>
      </c>
      <c r="AO29" s="145">
        <f t="shared" si="15"/>
        <v>0</v>
      </c>
      <c r="AP29" s="145">
        <f t="shared" si="16"/>
        <v>0</v>
      </c>
      <c r="AQ29" s="145">
        <f t="shared" si="17"/>
        <v>0</v>
      </c>
      <c r="AR29" s="145">
        <f t="shared" si="18"/>
        <v>0</v>
      </c>
      <c r="AS29" s="145">
        <f t="shared" si="19"/>
        <v>0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5">
        <v>0</v>
      </c>
      <c r="AZ29" s="145">
        <v>0</v>
      </c>
      <c r="BA29" s="145">
        <v>0</v>
      </c>
      <c r="BB29" s="145">
        <v>0</v>
      </c>
      <c r="BC29" s="145">
        <v>0</v>
      </c>
      <c r="BD29" s="145">
        <v>0</v>
      </c>
      <c r="BE29" s="145">
        <v>0</v>
      </c>
      <c r="BF29" s="145">
        <v>0</v>
      </c>
      <c r="BG29" s="145">
        <v>0</v>
      </c>
      <c r="BH29" s="145">
        <v>0</v>
      </c>
      <c r="BI29" s="193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0</v>
      </c>
      <c r="BP29" s="145">
        <v>0</v>
      </c>
      <c r="BQ29" s="115">
        <v>0</v>
      </c>
      <c r="BR29" s="115">
        <v>0</v>
      </c>
      <c r="BS29" s="115">
        <v>0</v>
      </c>
      <c r="BT29" s="115">
        <v>0</v>
      </c>
      <c r="BU29" s="115">
        <v>0</v>
      </c>
      <c r="BV29" s="145">
        <f t="shared" si="20"/>
        <v>0</v>
      </c>
      <c r="BW29" s="188"/>
      <c r="BX29" s="145">
        <f t="shared" si="21"/>
        <v>0</v>
      </c>
      <c r="BY29" s="145"/>
      <c r="BZ29" s="189"/>
    </row>
    <row r="30" spans="1:78" s="139" customFormat="1" ht="31.5">
      <c r="A30" s="45" t="s">
        <v>43</v>
      </c>
      <c r="B30" s="304" t="s">
        <v>44</v>
      </c>
      <c r="C30" s="137"/>
      <c r="D30" s="192">
        <f aca="true" t="shared" si="22" ref="D30:AI30">D31+D33+D45+D51</f>
        <v>0</v>
      </c>
      <c r="E30" s="192">
        <f t="shared" si="22"/>
        <v>11.7560839712</v>
      </c>
      <c r="F30" s="192">
        <f t="shared" si="22"/>
        <v>0</v>
      </c>
      <c r="G30" s="192">
        <f t="shared" si="22"/>
        <v>0</v>
      </c>
      <c r="H30" s="192">
        <f t="shared" si="22"/>
        <v>0</v>
      </c>
      <c r="I30" s="192">
        <f t="shared" si="22"/>
        <v>0</v>
      </c>
      <c r="J30" s="192">
        <f t="shared" si="22"/>
        <v>0</v>
      </c>
      <c r="K30" s="192">
        <f t="shared" si="22"/>
        <v>0</v>
      </c>
      <c r="L30" s="192">
        <f t="shared" si="22"/>
        <v>0</v>
      </c>
      <c r="M30" s="192">
        <f t="shared" si="22"/>
        <v>0</v>
      </c>
      <c r="N30" s="192">
        <f t="shared" si="22"/>
        <v>0</v>
      </c>
      <c r="O30" s="192">
        <f t="shared" si="22"/>
        <v>0</v>
      </c>
      <c r="P30" s="192">
        <f t="shared" si="22"/>
        <v>0</v>
      </c>
      <c r="Q30" s="192">
        <f t="shared" si="22"/>
        <v>0</v>
      </c>
      <c r="R30" s="192">
        <f t="shared" si="22"/>
        <v>0</v>
      </c>
      <c r="S30" s="192">
        <f t="shared" si="22"/>
        <v>4.2448139712</v>
      </c>
      <c r="T30" s="192">
        <f t="shared" si="22"/>
        <v>0</v>
      </c>
      <c r="U30" s="192">
        <f t="shared" si="22"/>
        <v>0</v>
      </c>
      <c r="V30" s="192">
        <f t="shared" si="22"/>
        <v>0</v>
      </c>
      <c r="W30" s="192">
        <f t="shared" si="22"/>
        <v>0</v>
      </c>
      <c r="X30" s="192">
        <f t="shared" si="22"/>
        <v>0</v>
      </c>
      <c r="Y30" s="192">
        <f t="shared" si="22"/>
        <v>0</v>
      </c>
      <c r="Z30" s="192">
        <f t="shared" si="22"/>
        <v>5.1037</v>
      </c>
      <c r="AA30" s="192">
        <f t="shared" si="22"/>
        <v>0</v>
      </c>
      <c r="AB30" s="192">
        <f t="shared" si="22"/>
        <v>0</v>
      </c>
      <c r="AC30" s="192">
        <f t="shared" si="22"/>
        <v>0</v>
      </c>
      <c r="AD30" s="192">
        <f t="shared" si="22"/>
        <v>0</v>
      </c>
      <c r="AE30" s="192">
        <f t="shared" si="22"/>
        <v>0</v>
      </c>
      <c r="AF30" s="192">
        <f t="shared" si="22"/>
        <v>0</v>
      </c>
      <c r="AG30" s="192">
        <f t="shared" si="22"/>
        <v>2.4075699999999998</v>
      </c>
      <c r="AH30" s="192">
        <f t="shared" si="22"/>
        <v>0</v>
      </c>
      <c r="AI30" s="192">
        <f t="shared" si="22"/>
        <v>0</v>
      </c>
      <c r="AJ30" s="192">
        <f aca="true" t="shared" si="23" ref="AJ30:BK30">AJ31+AJ33+AJ45+AJ51</f>
        <v>0</v>
      </c>
      <c r="AK30" s="192">
        <f t="shared" si="23"/>
        <v>0</v>
      </c>
      <c r="AL30" s="192">
        <f t="shared" si="23"/>
        <v>0</v>
      </c>
      <c r="AM30" s="192">
        <f t="shared" si="23"/>
        <v>0</v>
      </c>
      <c r="AN30" s="192">
        <f t="shared" si="23"/>
        <v>0</v>
      </c>
      <c r="AO30" s="192">
        <f t="shared" si="23"/>
        <v>0</v>
      </c>
      <c r="AP30" s="192">
        <f t="shared" si="23"/>
        <v>0</v>
      </c>
      <c r="AQ30" s="192">
        <f t="shared" si="23"/>
        <v>0</v>
      </c>
      <c r="AR30" s="192">
        <f t="shared" si="23"/>
        <v>0</v>
      </c>
      <c r="AS30" s="192">
        <f t="shared" si="23"/>
        <v>0</v>
      </c>
      <c r="AT30" s="192">
        <f t="shared" si="23"/>
        <v>0</v>
      </c>
      <c r="AU30" s="192">
        <f t="shared" si="23"/>
        <v>0</v>
      </c>
      <c r="AV30" s="192">
        <f t="shared" si="23"/>
        <v>0</v>
      </c>
      <c r="AW30" s="192">
        <f t="shared" si="23"/>
        <v>0</v>
      </c>
      <c r="AX30" s="192">
        <f t="shared" si="23"/>
        <v>0</v>
      </c>
      <c r="AY30" s="192">
        <f t="shared" si="23"/>
        <v>0</v>
      </c>
      <c r="AZ30" s="192">
        <f t="shared" si="23"/>
        <v>0</v>
      </c>
      <c r="BA30" s="192">
        <f t="shared" si="23"/>
        <v>0</v>
      </c>
      <c r="BB30" s="192">
        <f t="shared" si="23"/>
        <v>0</v>
      </c>
      <c r="BC30" s="192">
        <f t="shared" si="23"/>
        <v>0</v>
      </c>
      <c r="BD30" s="192">
        <f t="shared" si="23"/>
        <v>0</v>
      </c>
      <c r="BE30" s="192">
        <f t="shared" si="23"/>
        <v>0</v>
      </c>
      <c r="BF30" s="192">
        <f t="shared" si="23"/>
        <v>0</v>
      </c>
      <c r="BG30" s="192">
        <f t="shared" si="23"/>
        <v>0</v>
      </c>
      <c r="BH30" s="194">
        <f t="shared" si="23"/>
        <v>0</v>
      </c>
      <c r="BI30" s="194">
        <v>0</v>
      </c>
      <c r="BJ30" s="194">
        <v>0</v>
      </c>
      <c r="BK30" s="194">
        <f t="shared" si="23"/>
        <v>0</v>
      </c>
      <c r="BL30" s="194">
        <v>0</v>
      </c>
      <c r="BM30" s="194">
        <f aca="true" t="shared" si="24" ref="BM30:BU30">BM31+BM33+BM45+BM51</f>
        <v>0</v>
      </c>
      <c r="BN30" s="194">
        <f t="shared" si="24"/>
        <v>0</v>
      </c>
      <c r="BO30" s="192">
        <f t="shared" si="24"/>
        <v>0</v>
      </c>
      <c r="BP30" s="192">
        <f t="shared" si="24"/>
        <v>0</v>
      </c>
      <c r="BQ30" s="192">
        <f t="shared" si="24"/>
        <v>0</v>
      </c>
      <c r="BR30" s="192">
        <f t="shared" si="24"/>
        <v>0</v>
      </c>
      <c r="BS30" s="192">
        <f t="shared" si="24"/>
        <v>0</v>
      </c>
      <c r="BT30" s="192">
        <f t="shared" si="24"/>
        <v>0</v>
      </c>
      <c r="BU30" s="192">
        <f t="shared" si="24"/>
        <v>0</v>
      </c>
      <c r="BV30" s="194">
        <f t="shared" si="20"/>
        <v>-11.7560839712</v>
      </c>
      <c r="BW30" s="195">
        <f>BV30/E30</f>
        <v>-1</v>
      </c>
      <c r="BX30" s="192">
        <f>BX31</f>
        <v>0</v>
      </c>
      <c r="BY30" s="192">
        <f>0</f>
        <v>0</v>
      </c>
      <c r="BZ30" s="29"/>
    </row>
    <row r="31" spans="1:78" s="139" customFormat="1" ht="31.5">
      <c r="A31" s="114" t="s">
        <v>140</v>
      </c>
      <c r="B31" s="304" t="s">
        <v>46</v>
      </c>
      <c r="C31" s="137"/>
      <c r="D31" s="192">
        <f>D32</f>
        <v>0</v>
      </c>
      <c r="E31" s="192">
        <f aca="true" t="shared" si="25" ref="E31:BP31">E32</f>
        <v>10.91027</v>
      </c>
      <c r="F31" s="192">
        <f t="shared" si="25"/>
        <v>0</v>
      </c>
      <c r="G31" s="192">
        <f t="shared" si="25"/>
        <v>0</v>
      </c>
      <c r="H31" s="192">
        <f t="shared" si="25"/>
        <v>0</v>
      </c>
      <c r="I31" s="192">
        <f t="shared" si="25"/>
        <v>0</v>
      </c>
      <c r="J31" s="192">
        <f t="shared" si="25"/>
        <v>0</v>
      </c>
      <c r="K31" s="192">
        <f t="shared" si="25"/>
        <v>0</v>
      </c>
      <c r="L31" s="192">
        <f t="shared" si="25"/>
        <v>0</v>
      </c>
      <c r="M31" s="192">
        <f t="shared" si="25"/>
        <v>0</v>
      </c>
      <c r="N31" s="192">
        <f t="shared" si="25"/>
        <v>0</v>
      </c>
      <c r="O31" s="192">
        <f t="shared" si="25"/>
        <v>0</v>
      </c>
      <c r="P31" s="192">
        <f t="shared" si="25"/>
        <v>0</v>
      </c>
      <c r="Q31" s="192">
        <f t="shared" si="25"/>
        <v>0</v>
      </c>
      <c r="R31" s="192">
        <f t="shared" si="25"/>
        <v>0</v>
      </c>
      <c r="S31" s="192">
        <f t="shared" si="25"/>
        <v>3.601</v>
      </c>
      <c r="T31" s="192">
        <f t="shared" si="25"/>
        <v>0</v>
      </c>
      <c r="U31" s="192">
        <f t="shared" si="25"/>
        <v>0</v>
      </c>
      <c r="V31" s="192">
        <f t="shared" si="25"/>
        <v>0</v>
      </c>
      <c r="W31" s="192">
        <f t="shared" si="25"/>
        <v>0</v>
      </c>
      <c r="X31" s="192">
        <f t="shared" si="25"/>
        <v>0</v>
      </c>
      <c r="Y31" s="192">
        <f t="shared" si="25"/>
        <v>0</v>
      </c>
      <c r="Z31" s="192">
        <f t="shared" si="25"/>
        <v>5.0027</v>
      </c>
      <c r="AA31" s="192">
        <f t="shared" si="25"/>
        <v>0</v>
      </c>
      <c r="AB31" s="192">
        <f t="shared" si="25"/>
        <v>0</v>
      </c>
      <c r="AC31" s="192">
        <f t="shared" si="25"/>
        <v>0</v>
      </c>
      <c r="AD31" s="192">
        <f t="shared" si="25"/>
        <v>0</v>
      </c>
      <c r="AE31" s="192">
        <f t="shared" si="25"/>
        <v>0</v>
      </c>
      <c r="AF31" s="192">
        <f t="shared" si="25"/>
        <v>0</v>
      </c>
      <c r="AG31" s="192">
        <f t="shared" si="25"/>
        <v>2.30657</v>
      </c>
      <c r="AH31" s="192">
        <f t="shared" si="25"/>
        <v>0</v>
      </c>
      <c r="AI31" s="192">
        <f t="shared" si="25"/>
        <v>0</v>
      </c>
      <c r="AJ31" s="192">
        <f t="shared" si="25"/>
        <v>0</v>
      </c>
      <c r="AK31" s="192">
        <f t="shared" si="25"/>
        <v>0</v>
      </c>
      <c r="AL31" s="192">
        <f t="shared" si="25"/>
        <v>0</v>
      </c>
      <c r="AM31" s="192">
        <f t="shared" si="25"/>
        <v>0</v>
      </c>
      <c r="AN31" s="192">
        <f t="shared" si="25"/>
        <v>0</v>
      </c>
      <c r="AO31" s="192">
        <f t="shared" si="25"/>
        <v>0</v>
      </c>
      <c r="AP31" s="192">
        <f t="shared" si="25"/>
        <v>0</v>
      </c>
      <c r="AQ31" s="192">
        <f t="shared" si="25"/>
        <v>0</v>
      </c>
      <c r="AR31" s="192">
        <f t="shared" si="25"/>
        <v>0</v>
      </c>
      <c r="AS31" s="192">
        <f t="shared" si="25"/>
        <v>0</v>
      </c>
      <c r="AT31" s="192">
        <f t="shared" si="25"/>
        <v>0</v>
      </c>
      <c r="AU31" s="192">
        <f t="shared" si="25"/>
        <v>0</v>
      </c>
      <c r="AV31" s="192">
        <f t="shared" si="25"/>
        <v>0</v>
      </c>
      <c r="AW31" s="192">
        <f t="shared" si="25"/>
        <v>0</v>
      </c>
      <c r="AX31" s="192">
        <f t="shared" si="25"/>
        <v>0</v>
      </c>
      <c r="AY31" s="192">
        <f t="shared" si="25"/>
        <v>0</v>
      </c>
      <c r="AZ31" s="192">
        <f t="shared" si="25"/>
        <v>0</v>
      </c>
      <c r="BA31" s="192">
        <f t="shared" si="25"/>
        <v>0</v>
      </c>
      <c r="BB31" s="192">
        <f t="shared" si="25"/>
        <v>0</v>
      </c>
      <c r="BC31" s="192">
        <f t="shared" si="25"/>
        <v>0</v>
      </c>
      <c r="BD31" s="192">
        <f t="shared" si="25"/>
        <v>0</v>
      </c>
      <c r="BE31" s="192">
        <f t="shared" si="25"/>
        <v>0</v>
      </c>
      <c r="BF31" s="192">
        <f t="shared" si="25"/>
        <v>0</v>
      </c>
      <c r="BG31" s="192">
        <f t="shared" si="25"/>
        <v>0</v>
      </c>
      <c r="BH31" s="192">
        <f t="shared" si="25"/>
        <v>0</v>
      </c>
      <c r="BI31" s="192">
        <f t="shared" si="25"/>
        <v>0</v>
      </c>
      <c r="BJ31" s="192">
        <f t="shared" si="25"/>
        <v>0</v>
      </c>
      <c r="BK31" s="192">
        <f t="shared" si="25"/>
        <v>0</v>
      </c>
      <c r="BL31" s="192">
        <f t="shared" si="25"/>
        <v>0</v>
      </c>
      <c r="BM31" s="192">
        <f t="shared" si="25"/>
        <v>0</v>
      </c>
      <c r="BN31" s="192">
        <f t="shared" si="25"/>
        <v>0</v>
      </c>
      <c r="BO31" s="192">
        <f t="shared" si="25"/>
        <v>0</v>
      </c>
      <c r="BP31" s="192">
        <f t="shared" si="25"/>
        <v>0</v>
      </c>
      <c r="BQ31" s="192">
        <f aca="true" t="shared" si="26" ref="BQ31:BY31">BQ32</f>
        <v>0</v>
      </c>
      <c r="BR31" s="192">
        <f t="shared" si="26"/>
        <v>0</v>
      </c>
      <c r="BS31" s="192">
        <f t="shared" si="26"/>
        <v>0</v>
      </c>
      <c r="BT31" s="192">
        <f t="shared" si="26"/>
        <v>0</v>
      </c>
      <c r="BU31" s="192">
        <f t="shared" si="26"/>
        <v>0</v>
      </c>
      <c r="BV31" s="192">
        <f t="shared" si="26"/>
        <v>-10.91027</v>
      </c>
      <c r="BW31" s="192">
        <f t="shared" si="26"/>
        <v>-1</v>
      </c>
      <c r="BX31" s="192">
        <f t="shared" si="26"/>
        <v>0</v>
      </c>
      <c r="BY31" s="192">
        <f t="shared" si="26"/>
        <v>0</v>
      </c>
      <c r="BZ31" s="29"/>
    </row>
    <row r="32" spans="1:78" s="139" customFormat="1" ht="31.5">
      <c r="A32" s="114" t="s">
        <v>49</v>
      </c>
      <c r="B32" s="286" t="s">
        <v>48</v>
      </c>
      <c r="C32" s="137"/>
      <c r="D32" s="115">
        <f aca="true" t="shared" si="27" ref="D32:J32">K32+R32++Y32+AF32</f>
        <v>0</v>
      </c>
      <c r="E32" s="115">
        <f t="shared" si="27"/>
        <v>10.91027</v>
      </c>
      <c r="F32" s="115">
        <f t="shared" si="27"/>
        <v>0</v>
      </c>
      <c r="G32" s="115">
        <f t="shared" si="27"/>
        <v>0</v>
      </c>
      <c r="H32" s="115">
        <f t="shared" si="27"/>
        <v>0</v>
      </c>
      <c r="I32" s="115">
        <f t="shared" si="27"/>
        <v>0</v>
      </c>
      <c r="J32" s="115">
        <f t="shared" si="27"/>
        <v>0</v>
      </c>
      <c r="K32" s="115">
        <v>0</v>
      </c>
      <c r="L32" s="115">
        <f>'12 Квартал освоение'!N31</f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f>'12 Квартал освоение'!R31</f>
        <v>3.601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f>'12 Квартал освоение'!V31</f>
        <v>5.0027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45">
        <v>0</v>
      </c>
      <c r="AG32" s="115">
        <f>'12 Квартал освоение'!Z31</f>
        <v>2.30657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f aca="true" t="shared" si="28" ref="AM32:AS32">AT32+BA32++BH32+BO32</f>
        <v>0</v>
      </c>
      <c r="AN32" s="115">
        <f t="shared" si="28"/>
        <v>0</v>
      </c>
      <c r="AO32" s="115">
        <f t="shared" si="28"/>
        <v>0</v>
      </c>
      <c r="AP32" s="115">
        <f t="shared" si="28"/>
        <v>0</v>
      </c>
      <c r="AQ32" s="115">
        <f t="shared" si="28"/>
        <v>0</v>
      </c>
      <c r="AR32" s="115">
        <f t="shared" si="28"/>
        <v>0</v>
      </c>
      <c r="AS32" s="115">
        <f t="shared" si="28"/>
        <v>0</v>
      </c>
      <c r="AT32" s="115">
        <v>0</v>
      </c>
      <c r="AU32" s="145">
        <v>0</v>
      </c>
      <c r="AV32" s="115">
        <v>0</v>
      </c>
      <c r="AW32" s="115">
        <v>0</v>
      </c>
      <c r="AX32" s="115">
        <v>0</v>
      </c>
      <c r="AY32" s="115">
        <v>0</v>
      </c>
      <c r="AZ32" s="115">
        <v>0</v>
      </c>
      <c r="BA32" s="115">
        <v>0</v>
      </c>
      <c r="BB32" s="115">
        <v>0</v>
      </c>
      <c r="BC32" s="115">
        <v>0</v>
      </c>
      <c r="BD32" s="115">
        <v>0</v>
      </c>
      <c r="BE32" s="115">
        <v>0</v>
      </c>
      <c r="BF32" s="115">
        <v>0</v>
      </c>
      <c r="BG32" s="11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f>AN32-E32</f>
        <v>-10.91027</v>
      </c>
      <c r="BW32" s="188">
        <f aca="true" t="shared" si="29" ref="BW32:BW44">BV32/E32</f>
        <v>-1</v>
      </c>
      <c r="BX32" s="115">
        <f>AM32-D32</f>
        <v>0</v>
      </c>
      <c r="BY32" s="115">
        <v>0</v>
      </c>
      <c r="BZ32" s="189" t="s">
        <v>231</v>
      </c>
    </row>
    <row r="33" spans="1:78" s="139" customFormat="1" ht="18.75">
      <c r="A33" s="45" t="s">
        <v>51</v>
      </c>
      <c r="B33" s="304" t="s">
        <v>190</v>
      </c>
      <c r="C33" s="137"/>
      <c r="D33" s="192">
        <f>D34+D35+D44</f>
        <v>0</v>
      </c>
      <c r="E33" s="192">
        <f aca="true" t="shared" si="30" ref="E33:BP33">E34+E35+E44</f>
        <v>0.8458139711999999</v>
      </c>
      <c r="F33" s="192">
        <f t="shared" si="30"/>
        <v>0</v>
      </c>
      <c r="G33" s="192">
        <f t="shared" si="30"/>
        <v>0</v>
      </c>
      <c r="H33" s="192">
        <f t="shared" si="30"/>
        <v>0</v>
      </c>
      <c r="I33" s="192">
        <f t="shared" si="30"/>
        <v>0</v>
      </c>
      <c r="J33" s="192">
        <f t="shared" si="30"/>
        <v>0</v>
      </c>
      <c r="K33" s="192">
        <f t="shared" si="30"/>
        <v>0</v>
      </c>
      <c r="L33" s="192">
        <f t="shared" si="30"/>
        <v>0</v>
      </c>
      <c r="M33" s="192">
        <f t="shared" si="30"/>
        <v>0</v>
      </c>
      <c r="N33" s="192">
        <f t="shared" si="30"/>
        <v>0</v>
      </c>
      <c r="O33" s="192">
        <f t="shared" si="30"/>
        <v>0</v>
      </c>
      <c r="P33" s="192">
        <f t="shared" si="30"/>
        <v>0</v>
      </c>
      <c r="Q33" s="192">
        <f t="shared" si="30"/>
        <v>0</v>
      </c>
      <c r="R33" s="192">
        <f t="shared" si="30"/>
        <v>0</v>
      </c>
      <c r="S33" s="192">
        <f t="shared" si="30"/>
        <v>0.6438139712</v>
      </c>
      <c r="T33" s="192">
        <f t="shared" si="30"/>
        <v>0</v>
      </c>
      <c r="U33" s="192">
        <f t="shared" si="30"/>
        <v>0</v>
      </c>
      <c r="V33" s="192">
        <f t="shared" si="30"/>
        <v>0</v>
      </c>
      <c r="W33" s="192">
        <f t="shared" si="30"/>
        <v>0</v>
      </c>
      <c r="X33" s="192">
        <f t="shared" si="30"/>
        <v>0</v>
      </c>
      <c r="Y33" s="192">
        <f t="shared" si="30"/>
        <v>0</v>
      </c>
      <c r="Z33" s="192">
        <f t="shared" si="30"/>
        <v>0.101</v>
      </c>
      <c r="AA33" s="192">
        <f t="shared" si="30"/>
        <v>0</v>
      </c>
      <c r="AB33" s="192">
        <f t="shared" si="30"/>
        <v>0</v>
      </c>
      <c r="AC33" s="192">
        <f t="shared" si="30"/>
        <v>0</v>
      </c>
      <c r="AD33" s="192">
        <f t="shared" si="30"/>
        <v>0</v>
      </c>
      <c r="AE33" s="192">
        <f t="shared" si="30"/>
        <v>0</v>
      </c>
      <c r="AF33" s="192">
        <f t="shared" si="30"/>
        <v>0</v>
      </c>
      <c r="AG33" s="192">
        <f t="shared" si="30"/>
        <v>0.10099999999999996</v>
      </c>
      <c r="AH33" s="192">
        <f t="shared" si="30"/>
        <v>0</v>
      </c>
      <c r="AI33" s="192">
        <f t="shared" si="30"/>
        <v>0</v>
      </c>
      <c r="AJ33" s="192">
        <f t="shared" si="30"/>
        <v>0</v>
      </c>
      <c r="AK33" s="192">
        <f t="shared" si="30"/>
        <v>0</v>
      </c>
      <c r="AL33" s="192">
        <f t="shared" si="30"/>
        <v>0</v>
      </c>
      <c r="AM33" s="192">
        <f t="shared" si="30"/>
        <v>0</v>
      </c>
      <c r="AN33" s="192">
        <f t="shared" si="30"/>
        <v>0</v>
      </c>
      <c r="AO33" s="192">
        <f t="shared" si="30"/>
        <v>0</v>
      </c>
      <c r="AP33" s="192">
        <f t="shared" si="30"/>
        <v>0</v>
      </c>
      <c r="AQ33" s="192">
        <f t="shared" si="30"/>
        <v>0</v>
      </c>
      <c r="AR33" s="192">
        <f t="shared" si="30"/>
        <v>0</v>
      </c>
      <c r="AS33" s="192">
        <f t="shared" si="30"/>
        <v>0</v>
      </c>
      <c r="AT33" s="192">
        <f t="shared" si="30"/>
        <v>0</v>
      </c>
      <c r="AU33" s="192">
        <f t="shared" si="30"/>
        <v>0</v>
      </c>
      <c r="AV33" s="192">
        <f t="shared" si="30"/>
        <v>0</v>
      </c>
      <c r="AW33" s="192">
        <f t="shared" si="30"/>
        <v>0</v>
      </c>
      <c r="AX33" s="192">
        <f t="shared" si="30"/>
        <v>0</v>
      </c>
      <c r="AY33" s="192">
        <f t="shared" si="30"/>
        <v>0</v>
      </c>
      <c r="AZ33" s="192">
        <f t="shared" si="30"/>
        <v>0</v>
      </c>
      <c r="BA33" s="192">
        <f t="shared" si="30"/>
        <v>0</v>
      </c>
      <c r="BB33" s="192">
        <f t="shared" si="30"/>
        <v>0</v>
      </c>
      <c r="BC33" s="192">
        <f t="shared" si="30"/>
        <v>0</v>
      </c>
      <c r="BD33" s="192">
        <f t="shared" si="30"/>
        <v>0</v>
      </c>
      <c r="BE33" s="192">
        <f t="shared" si="30"/>
        <v>0</v>
      </c>
      <c r="BF33" s="192">
        <f t="shared" si="30"/>
        <v>0</v>
      </c>
      <c r="BG33" s="192">
        <f t="shared" si="30"/>
        <v>0</v>
      </c>
      <c r="BH33" s="192">
        <f t="shared" si="30"/>
        <v>0</v>
      </c>
      <c r="BI33" s="192">
        <f t="shared" si="30"/>
        <v>0</v>
      </c>
      <c r="BJ33" s="192">
        <f t="shared" si="30"/>
        <v>0</v>
      </c>
      <c r="BK33" s="192">
        <f t="shared" si="30"/>
        <v>0</v>
      </c>
      <c r="BL33" s="192">
        <f t="shared" si="30"/>
        <v>0</v>
      </c>
      <c r="BM33" s="192">
        <f t="shared" si="30"/>
        <v>0</v>
      </c>
      <c r="BN33" s="192">
        <f t="shared" si="30"/>
        <v>0</v>
      </c>
      <c r="BO33" s="192">
        <f t="shared" si="30"/>
        <v>0</v>
      </c>
      <c r="BP33" s="192">
        <f t="shared" si="30"/>
        <v>0</v>
      </c>
      <c r="BQ33" s="192">
        <f aca="true" t="shared" si="31" ref="BQ33:BY33">BQ34+BQ35+BQ44</f>
        <v>0</v>
      </c>
      <c r="BR33" s="192">
        <f t="shared" si="31"/>
        <v>0</v>
      </c>
      <c r="BS33" s="192">
        <f t="shared" si="31"/>
        <v>0</v>
      </c>
      <c r="BT33" s="192">
        <f t="shared" si="31"/>
        <v>0</v>
      </c>
      <c r="BU33" s="192">
        <f t="shared" si="31"/>
        <v>0</v>
      </c>
      <c r="BV33" s="192">
        <f t="shared" si="31"/>
        <v>-0.8458139711999999</v>
      </c>
      <c r="BW33" s="192">
        <f t="shared" si="31"/>
        <v>-3</v>
      </c>
      <c r="BX33" s="192">
        <f t="shared" si="31"/>
        <v>0</v>
      </c>
      <c r="BY33" s="192">
        <f t="shared" si="31"/>
        <v>0</v>
      </c>
      <c r="BZ33" s="29"/>
    </row>
    <row r="34" spans="1:78" s="139" customFormat="1" ht="31.5">
      <c r="A34" s="42" t="s">
        <v>166</v>
      </c>
      <c r="B34" s="286" t="s">
        <v>221</v>
      </c>
      <c r="C34" s="137"/>
      <c r="D34" s="115">
        <f aca="true" t="shared" si="32" ref="D34:D44">K34+R34++Y34+AF34</f>
        <v>0</v>
      </c>
      <c r="E34" s="115">
        <f aca="true" t="shared" si="33" ref="E34:E44">L34+S34++Z34+AG34</f>
        <v>0.3033372192</v>
      </c>
      <c r="F34" s="115">
        <f aca="true" t="shared" si="34" ref="F34:F44">M34+T34++AA34+AH34</f>
        <v>0</v>
      </c>
      <c r="G34" s="115">
        <f aca="true" t="shared" si="35" ref="G34:G44">N34+U34++AB34+AI34</f>
        <v>0</v>
      </c>
      <c r="H34" s="115">
        <f aca="true" t="shared" si="36" ref="H34:H43">O34+V34++AC34+AJ34</f>
        <v>0</v>
      </c>
      <c r="I34" s="115">
        <f aca="true" t="shared" si="37" ref="I34:I44">P34+W34++AD34+AK34</f>
        <v>0</v>
      </c>
      <c r="J34" s="115">
        <f aca="true" t="shared" si="38" ref="J34:J44">Q34+X34++AE34+AL34</f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f>'12 Квартал освоение'!R33</f>
        <v>0.3033372192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f aca="true" t="shared" si="39" ref="AM34:AM44">AT34+BA34++BH34+BO34</f>
        <v>0</v>
      </c>
      <c r="AN34" s="115">
        <f aca="true" t="shared" si="40" ref="AN34:AN44">AU34+BB34++BI34+BP34</f>
        <v>0</v>
      </c>
      <c r="AO34" s="115">
        <f aca="true" t="shared" si="41" ref="AO34:AO44">AV34+BC34++BJ34+BQ34</f>
        <v>0</v>
      </c>
      <c r="AP34" s="115">
        <f aca="true" t="shared" si="42" ref="AP34:AP44">AW34+BD34++BK34+BR34</f>
        <v>0</v>
      </c>
      <c r="AQ34" s="115">
        <f aca="true" t="shared" si="43" ref="AQ34:AQ44">AX34+BE34++BL34+BS34</f>
        <v>0</v>
      </c>
      <c r="AR34" s="115">
        <f aca="true" t="shared" si="44" ref="AR34:AR44">AY34+BF34++BM34+BT34</f>
        <v>0</v>
      </c>
      <c r="AS34" s="115">
        <f aca="true" t="shared" si="45" ref="AS34:AS44">AZ34+BG34++BN34+BU34</f>
        <v>0</v>
      </c>
      <c r="AT34" s="115">
        <v>0</v>
      </c>
      <c r="AU34" s="197">
        <v>0</v>
      </c>
      <c r="AV34" s="115">
        <v>0</v>
      </c>
      <c r="AW34" s="115">
        <v>0</v>
      </c>
      <c r="AX34" s="115">
        <v>0</v>
      </c>
      <c r="AY34" s="115">
        <v>0</v>
      </c>
      <c r="AZ34" s="115">
        <v>0</v>
      </c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  <c r="BG34" s="115">
        <v>0</v>
      </c>
      <c r="BH34" s="145">
        <v>0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f aca="true" t="shared" si="46" ref="BV34:BV44">AN34-E34</f>
        <v>-0.3033372192</v>
      </c>
      <c r="BW34" s="188">
        <f t="shared" si="29"/>
        <v>-1</v>
      </c>
      <c r="BX34" s="115">
        <f aca="true" t="shared" si="47" ref="BX34:BX44">AM34-D34</f>
        <v>0</v>
      </c>
      <c r="BY34" s="115"/>
      <c r="BZ34" s="189" t="s">
        <v>232</v>
      </c>
    </row>
    <row r="35" spans="1:78" s="159" customFormat="1" ht="33" customHeight="1">
      <c r="A35" s="42" t="s">
        <v>167</v>
      </c>
      <c r="B35" s="286" t="s">
        <v>222</v>
      </c>
      <c r="C35" s="134"/>
      <c r="D35" s="115">
        <f t="shared" si="32"/>
        <v>0</v>
      </c>
      <c r="E35" s="115">
        <f t="shared" si="33"/>
        <v>0.239476752</v>
      </c>
      <c r="F35" s="115">
        <f t="shared" si="34"/>
        <v>0</v>
      </c>
      <c r="G35" s="115">
        <f t="shared" si="35"/>
        <v>0</v>
      </c>
      <c r="H35" s="115">
        <v>0</v>
      </c>
      <c r="I35" s="115">
        <f t="shared" si="37"/>
        <v>0</v>
      </c>
      <c r="J35" s="115">
        <f t="shared" si="38"/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f>'12 Квартал освоение'!R34</f>
        <v>0.239476752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f>'12 Квартал освоение'!V34</f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f t="shared" si="39"/>
        <v>0</v>
      </c>
      <c r="AN35" s="115">
        <f t="shared" si="40"/>
        <v>0</v>
      </c>
      <c r="AO35" s="115">
        <f t="shared" si="41"/>
        <v>0</v>
      </c>
      <c r="AP35" s="115">
        <f t="shared" si="42"/>
        <v>0</v>
      </c>
      <c r="AQ35" s="115">
        <f t="shared" si="43"/>
        <v>0</v>
      </c>
      <c r="AR35" s="115">
        <f t="shared" si="44"/>
        <v>0</v>
      </c>
      <c r="AS35" s="115">
        <f t="shared" si="45"/>
        <v>0</v>
      </c>
      <c r="AT35" s="115">
        <v>0</v>
      </c>
      <c r="AU35" s="197">
        <v>0</v>
      </c>
      <c r="AV35" s="115">
        <v>0</v>
      </c>
      <c r="AW35" s="115">
        <v>0</v>
      </c>
      <c r="AX35" s="115">
        <v>0</v>
      </c>
      <c r="AY35" s="115">
        <v>0</v>
      </c>
      <c r="AZ35" s="115">
        <v>0</v>
      </c>
      <c r="BA35" s="115">
        <v>0</v>
      </c>
      <c r="BB35" s="115">
        <v>0</v>
      </c>
      <c r="BC35" s="115">
        <v>0</v>
      </c>
      <c r="BD35" s="115">
        <v>0</v>
      </c>
      <c r="BE35" s="115">
        <v>0</v>
      </c>
      <c r="BF35" s="115">
        <v>0</v>
      </c>
      <c r="BG35" s="115">
        <v>0</v>
      </c>
      <c r="BH35" s="145">
        <v>0</v>
      </c>
      <c r="BI35" s="145">
        <v>0</v>
      </c>
      <c r="BJ35" s="145">
        <v>0</v>
      </c>
      <c r="BK35" s="145">
        <v>0</v>
      </c>
      <c r="BL35" s="145">
        <v>0</v>
      </c>
      <c r="BM35" s="145">
        <v>0</v>
      </c>
      <c r="BN35" s="14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f t="shared" si="46"/>
        <v>-0.239476752</v>
      </c>
      <c r="BW35" s="188">
        <f t="shared" si="29"/>
        <v>-1</v>
      </c>
      <c r="BX35" s="115">
        <f t="shared" si="47"/>
        <v>0</v>
      </c>
      <c r="BY35" s="115"/>
      <c r="BZ35" s="189" t="s">
        <v>232</v>
      </c>
    </row>
    <row r="36" spans="1:78" s="139" customFormat="1" ht="18.75" hidden="1">
      <c r="A36" s="42" t="s">
        <v>168</v>
      </c>
      <c r="B36" s="196"/>
      <c r="C36" s="137"/>
      <c r="D36" s="115">
        <f t="shared" si="32"/>
        <v>0</v>
      </c>
      <c r="E36" s="115" t="e">
        <f t="shared" si="33"/>
        <v>#REF!</v>
      </c>
      <c r="F36" s="115">
        <f t="shared" si="34"/>
        <v>0</v>
      </c>
      <c r="G36" s="115">
        <f t="shared" si="35"/>
        <v>0</v>
      </c>
      <c r="H36" s="115">
        <f t="shared" si="36"/>
        <v>0.075</v>
      </c>
      <c r="I36" s="115">
        <f t="shared" si="37"/>
        <v>0</v>
      </c>
      <c r="J36" s="115">
        <f t="shared" si="38"/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f>'12 Квартал освоение'!R35</f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 t="e">
        <f>'12 Квартал освоение'!V35</f>
        <v>#REF!</v>
      </c>
      <c r="AA36" s="115">
        <v>0</v>
      </c>
      <c r="AB36" s="115">
        <v>0</v>
      </c>
      <c r="AC36" s="115">
        <v>0.075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0</v>
      </c>
      <c r="AK36" s="115">
        <v>0</v>
      </c>
      <c r="AL36" s="115">
        <v>0</v>
      </c>
      <c r="AM36" s="115">
        <f t="shared" si="39"/>
        <v>0</v>
      </c>
      <c r="AN36" s="115">
        <f t="shared" si="40"/>
        <v>0</v>
      </c>
      <c r="AO36" s="115">
        <f t="shared" si="41"/>
        <v>0</v>
      </c>
      <c r="AP36" s="115">
        <f t="shared" si="42"/>
        <v>0</v>
      </c>
      <c r="AQ36" s="115">
        <f t="shared" si="43"/>
        <v>0</v>
      </c>
      <c r="AR36" s="115">
        <f t="shared" si="44"/>
        <v>0</v>
      </c>
      <c r="AS36" s="115">
        <f t="shared" si="45"/>
        <v>0</v>
      </c>
      <c r="AT36" s="115">
        <v>0</v>
      </c>
      <c r="AU36" s="197">
        <v>0</v>
      </c>
      <c r="AV36" s="115">
        <v>0</v>
      </c>
      <c r="AW36" s="115">
        <v>0</v>
      </c>
      <c r="AX36" s="115">
        <v>0</v>
      </c>
      <c r="AY36" s="115">
        <v>0</v>
      </c>
      <c r="AZ36" s="115">
        <v>0</v>
      </c>
      <c r="BA36" s="115">
        <v>0</v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15">
        <v>0</v>
      </c>
      <c r="BH36" s="145">
        <v>0</v>
      </c>
      <c r="BI36" s="145">
        <v>0</v>
      </c>
      <c r="BJ36" s="145">
        <v>0</v>
      </c>
      <c r="BK36" s="145">
        <v>0</v>
      </c>
      <c r="BL36" s="145">
        <v>0</v>
      </c>
      <c r="BM36" s="145">
        <v>0</v>
      </c>
      <c r="BN36" s="145">
        <v>0</v>
      </c>
      <c r="BO36" s="115">
        <v>0</v>
      </c>
      <c r="BP36" s="115">
        <v>0</v>
      </c>
      <c r="BQ36" s="115">
        <v>0</v>
      </c>
      <c r="BR36" s="115">
        <v>0</v>
      </c>
      <c r="BS36" s="115">
        <v>0</v>
      </c>
      <c r="BT36" s="115">
        <v>0</v>
      </c>
      <c r="BU36" s="115">
        <v>0</v>
      </c>
      <c r="BV36" s="115" t="e">
        <f t="shared" si="46"/>
        <v>#REF!</v>
      </c>
      <c r="BW36" s="188" t="e">
        <f t="shared" si="29"/>
        <v>#REF!</v>
      </c>
      <c r="BX36" s="115">
        <f t="shared" si="47"/>
        <v>0</v>
      </c>
      <c r="BY36" s="115"/>
      <c r="BZ36" s="189"/>
    </row>
    <row r="37" spans="1:78" s="139" customFormat="1" ht="18.75" hidden="1">
      <c r="A37" s="42" t="s">
        <v>169</v>
      </c>
      <c r="B37" s="196"/>
      <c r="C37" s="137"/>
      <c r="D37" s="115">
        <f t="shared" si="32"/>
        <v>0</v>
      </c>
      <c r="E37" s="115" t="e">
        <f t="shared" si="33"/>
        <v>#REF!</v>
      </c>
      <c r="F37" s="115">
        <f t="shared" si="34"/>
        <v>0</v>
      </c>
      <c r="G37" s="115">
        <f t="shared" si="35"/>
        <v>0</v>
      </c>
      <c r="H37" s="115">
        <f t="shared" si="36"/>
        <v>0.075</v>
      </c>
      <c r="I37" s="115">
        <f t="shared" si="37"/>
        <v>0</v>
      </c>
      <c r="J37" s="115">
        <f t="shared" si="38"/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f>'12 Квартал освоение'!R36</f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 t="e">
        <f>'12 Квартал освоение'!V36</f>
        <v>#REF!</v>
      </c>
      <c r="AA37" s="115">
        <v>0</v>
      </c>
      <c r="AB37" s="115">
        <v>0</v>
      </c>
      <c r="AC37" s="115">
        <v>0.075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115">
        <v>0</v>
      </c>
      <c r="AM37" s="115">
        <f t="shared" si="39"/>
        <v>0</v>
      </c>
      <c r="AN37" s="115">
        <f t="shared" si="40"/>
        <v>0</v>
      </c>
      <c r="AO37" s="115">
        <f t="shared" si="41"/>
        <v>0</v>
      </c>
      <c r="AP37" s="115">
        <f t="shared" si="42"/>
        <v>0</v>
      </c>
      <c r="AQ37" s="115">
        <f t="shared" si="43"/>
        <v>0</v>
      </c>
      <c r="AR37" s="115">
        <f t="shared" si="44"/>
        <v>0</v>
      </c>
      <c r="AS37" s="115">
        <f t="shared" si="45"/>
        <v>0</v>
      </c>
      <c r="AT37" s="115">
        <v>0</v>
      </c>
      <c r="AU37" s="197">
        <v>0</v>
      </c>
      <c r="AV37" s="115">
        <v>0</v>
      </c>
      <c r="AW37" s="115">
        <v>0</v>
      </c>
      <c r="AX37" s="115">
        <v>0</v>
      </c>
      <c r="AY37" s="115">
        <v>0</v>
      </c>
      <c r="AZ37" s="115">
        <v>0</v>
      </c>
      <c r="BA37" s="115">
        <v>0</v>
      </c>
      <c r="BB37" s="115">
        <v>0</v>
      </c>
      <c r="BC37" s="115">
        <v>0</v>
      </c>
      <c r="BD37" s="115">
        <v>0</v>
      </c>
      <c r="BE37" s="115">
        <v>0</v>
      </c>
      <c r="BF37" s="115">
        <v>0</v>
      </c>
      <c r="BG37" s="115">
        <v>0</v>
      </c>
      <c r="BH37" s="145">
        <v>0</v>
      </c>
      <c r="BI37" s="145">
        <v>0</v>
      </c>
      <c r="BJ37" s="145">
        <v>0</v>
      </c>
      <c r="BK37" s="145">
        <v>0</v>
      </c>
      <c r="BL37" s="145">
        <v>0</v>
      </c>
      <c r="BM37" s="145">
        <v>0</v>
      </c>
      <c r="BN37" s="145">
        <v>0</v>
      </c>
      <c r="BO37" s="115">
        <v>0</v>
      </c>
      <c r="BP37" s="115">
        <v>0</v>
      </c>
      <c r="BQ37" s="115">
        <v>0</v>
      </c>
      <c r="BR37" s="115">
        <v>0</v>
      </c>
      <c r="BS37" s="115">
        <v>0</v>
      </c>
      <c r="BT37" s="115">
        <v>0</v>
      </c>
      <c r="BU37" s="115">
        <v>0</v>
      </c>
      <c r="BV37" s="115" t="e">
        <f t="shared" si="46"/>
        <v>#REF!</v>
      </c>
      <c r="BW37" s="188" t="e">
        <f t="shared" si="29"/>
        <v>#REF!</v>
      </c>
      <c r="BX37" s="115">
        <f t="shared" si="47"/>
        <v>0</v>
      </c>
      <c r="BY37" s="115"/>
      <c r="BZ37" s="189"/>
    </row>
    <row r="38" spans="1:78" s="139" customFormat="1" ht="18.75" hidden="1">
      <c r="A38" s="42" t="s">
        <v>170</v>
      </c>
      <c r="B38" s="196"/>
      <c r="C38" s="137"/>
      <c r="D38" s="115">
        <f t="shared" si="32"/>
        <v>0</v>
      </c>
      <c r="E38" s="115" t="e">
        <f t="shared" si="33"/>
        <v>#REF!</v>
      </c>
      <c r="F38" s="115">
        <f t="shared" si="34"/>
        <v>0</v>
      </c>
      <c r="G38" s="115">
        <f t="shared" si="35"/>
        <v>0</v>
      </c>
      <c r="H38" s="115">
        <f t="shared" si="36"/>
        <v>0.075</v>
      </c>
      <c r="I38" s="115">
        <f t="shared" si="37"/>
        <v>0</v>
      </c>
      <c r="J38" s="115">
        <f t="shared" si="38"/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f>'12 Квартал освоение'!R37</f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 t="e">
        <f>'12 Квартал освоение'!V37</f>
        <v>#REF!</v>
      </c>
      <c r="AA38" s="115">
        <v>0</v>
      </c>
      <c r="AB38" s="115">
        <v>0</v>
      </c>
      <c r="AC38" s="115">
        <v>0.075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f t="shared" si="39"/>
        <v>0</v>
      </c>
      <c r="AN38" s="115">
        <f t="shared" si="40"/>
        <v>0</v>
      </c>
      <c r="AO38" s="115">
        <f t="shared" si="41"/>
        <v>0</v>
      </c>
      <c r="AP38" s="115">
        <f t="shared" si="42"/>
        <v>0</v>
      </c>
      <c r="AQ38" s="115">
        <f t="shared" si="43"/>
        <v>0</v>
      </c>
      <c r="AR38" s="115">
        <f t="shared" si="44"/>
        <v>0</v>
      </c>
      <c r="AS38" s="115">
        <f t="shared" si="45"/>
        <v>0</v>
      </c>
      <c r="AT38" s="115">
        <v>0</v>
      </c>
      <c r="AU38" s="197">
        <v>0</v>
      </c>
      <c r="AV38" s="115">
        <v>0</v>
      </c>
      <c r="AW38" s="115">
        <v>0</v>
      </c>
      <c r="AX38" s="115">
        <v>0</v>
      </c>
      <c r="AY38" s="115">
        <v>0</v>
      </c>
      <c r="AZ38" s="115">
        <v>0</v>
      </c>
      <c r="BA38" s="115">
        <v>0</v>
      </c>
      <c r="BB38" s="115">
        <v>0</v>
      </c>
      <c r="BC38" s="115">
        <v>0</v>
      </c>
      <c r="BD38" s="115">
        <v>0</v>
      </c>
      <c r="BE38" s="115">
        <v>0</v>
      </c>
      <c r="BF38" s="115">
        <v>0</v>
      </c>
      <c r="BG38" s="11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15">
        <v>0</v>
      </c>
      <c r="BP38" s="115">
        <v>0</v>
      </c>
      <c r="BQ38" s="115">
        <v>0</v>
      </c>
      <c r="BR38" s="115">
        <v>0</v>
      </c>
      <c r="BS38" s="115">
        <v>0</v>
      </c>
      <c r="BT38" s="115">
        <v>0</v>
      </c>
      <c r="BU38" s="115">
        <v>0</v>
      </c>
      <c r="BV38" s="115" t="e">
        <f t="shared" si="46"/>
        <v>#REF!</v>
      </c>
      <c r="BW38" s="188" t="e">
        <f t="shared" si="29"/>
        <v>#REF!</v>
      </c>
      <c r="BX38" s="115">
        <f t="shared" si="47"/>
        <v>0</v>
      </c>
      <c r="BY38" s="115"/>
      <c r="BZ38" s="189"/>
    </row>
    <row r="39" spans="1:78" s="139" customFormat="1" ht="18.75" hidden="1">
      <c r="A39" s="42" t="s">
        <v>171</v>
      </c>
      <c r="B39" s="196"/>
      <c r="C39" s="137"/>
      <c r="D39" s="115">
        <f t="shared" si="32"/>
        <v>0</v>
      </c>
      <c r="E39" s="115" t="e">
        <f t="shared" si="33"/>
        <v>#REF!</v>
      </c>
      <c r="F39" s="115">
        <f t="shared" si="34"/>
        <v>0</v>
      </c>
      <c r="G39" s="115">
        <f t="shared" si="35"/>
        <v>0</v>
      </c>
      <c r="H39" s="115">
        <f t="shared" si="36"/>
        <v>0.075</v>
      </c>
      <c r="I39" s="115">
        <f t="shared" si="37"/>
        <v>0</v>
      </c>
      <c r="J39" s="115">
        <f t="shared" si="38"/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f>'12 Квартал освоение'!R38</f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 t="e">
        <f>'12 Квартал освоение'!V38</f>
        <v>#REF!</v>
      </c>
      <c r="AA39" s="115">
        <v>0</v>
      </c>
      <c r="AB39" s="115">
        <v>0</v>
      </c>
      <c r="AC39" s="115">
        <v>0.075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f t="shared" si="39"/>
        <v>0</v>
      </c>
      <c r="AN39" s="115">
        <f t="shared" si="40"/>
        <v>0</v>
      </c>
      <c r="AO39" s="115">
        <f t="shared" si="41"/>
        <v>0</v>
      </c>
      <c r="AP39" s="115">
        <f t="shared" si="42"/>
        <v>0</v>
      </c>
      <c r="AQ39" s="115">
        <f t="shared" si="43"/>
        <v>0</v>
      </c>
      <c r="AR39" s="115">
        <f t="shared" si="44"/>
        <v>0</v>
      </c>
      <c r="AS39" s="115">
        <f t="shared" si="45"/>
        <v>0</v>
      </c>
      <c r="AT39" s="115">
        <v>0</v>
      </c>
      <c r="AU39" s="197">
        <v>0</v>
      </c>
      <c r="AV39" s="115">
        <v>0</v>
      </c>
      <c r="AW39" s="115">
        <v>0</v>
      </c>
      <c r="AX39" s="115">
        <v>0</v>
      </c>
      <c r="AY39" s="115">
        <v>0</v>
      </c>
      <c r="AZ39" s="115">
        <v>0</v>
      </c>
      <c r="BA39" s="115">
        <v>0</v>
      </c>
      <c r="BB39" s="115">
        <v>0</v>
      </c>
      <c r="BC39" s="115">
        <v>0</v>
      </c>
      <c r="BD39" s="115">
        <v>0</v>
      </c>
      <c r="BE39" s="115">
        <v>0</v>
      </c>
      <c r="BF39" s="115">
        <v>0</v>
      </c>
      <c r="BG39" s="115">
        <v>0</v>
      </c>
      <c r="BH39" s="145">
        <v>0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15">
        <v>0</v>
      </c>
      <c r="BP39" s="115">
        <v>0</v>
      </c>
      <c r="BQ39" s="115">
        <v>0</v>
      </c>
      <c r="BR39" s="115">
        <v>0</v>
      </c>
      <c r="BS39" s="115">
        <v>0</v>
      </c>
      <c r="BT39" s="115">
        <v>0</v>
      </c>
      <c r="BU39" s="115">
        <v>0</v>
      </c>
      <c r="BV39" s="115" t="e">
        <f t="shared" si="46"/>
        <v>#REF!</v>
      </c>
      <c r="BW39" s="188" t="e">
        <f t="shared" si="29"/>
        <v>#REF!</v>
      </c>
      <c r="BX39" s="115">
        <f t="shared" si="47"/>
        <v>0</v>
      </c>
      <c r="BY39" s="115"/>
      <c r="BZ39" s="189"/>
    </row>
    <row r="40" spans="1:78" s="139" customFormat="1" ht="18.75" hidden="1">
      <c r="A40" s="42" t="s">
        <v>172</v>
      </c>
      <c r="B40" s="196"/>
      <c r="C40" s="137"/>
      <c r="D40" s="115">
        <f t="shared" si="32"/>
        <v>0</v>
      </c>
      <c r="E40" s="115" t="e">
        <f t="shared" si="33"/>
        <v>#REF!</v>
      </c>
      <c r="F40" s="115">
        <f t="shared" si="34"/>
        <v>0</v>
      </c>
      <c r="G40" s="115">
        <f t="shared" si="35"/>
        <v>0</v>
      </c>
      <c r="H40" s="115">
        <f t="shared" si="36"/>
        <v>0.075</v>
      </c>
      <c r="I40" s="115">
        <f t="shared" si="37"/>
        <v>0</v>
      </c>
      <c r="J40" s="115">
        <f t="shared" si="38"/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f>'12 Квартал освоение'!R39</f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 t="e">
        <f>'12 Квартал освоение'!V39</f>
        <v>#REF!</v>
      </c>
      <c r="AA40" s="115">
        <v>0</v>
      </c>
      <c r="AB40" s="115">
        <v>0</v>
      </c>
      <c r="AC40" s="115">
        <v>0.075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115">
        <v>0</v>
      </c>
      <c r="AJ40" s="115">
        <v>0</v>
      </c>
      <c r="AK40" s="115">
        <v>0</v>
      </c>
      <c r="AL40" s="115">
        <v>0</v>
      </c>
      <c r="AM40" s="115">
        <f t="shared" si="39"/>
        <v>0</v>
      </c>
      <c r="AN40" s="115">
        <f t="shared" si="40"/>
        <v>0</v>
      </c>
      <c r="AO40" s="115">
        <f t="shared" si="41"/>
        <v>0</v>
      </c>
      <c r="AP40" s="115">
        <f t="shared" si="42"/>
        <v>0</v>
      </c>
      <c r="AQ40" s="115">
        <f t="shared" si="43"/>
        <v>0</v>
      </c>
      <c r="AR40" s="115">
        <f t="shared" si="44"/>
        <v>0</v>
      </c>
      <c r="AS40" s="115">
        <f t="shared" si="45"/>
        <v>0</v>
      </c>
      <c r="AT40" s="115">
        <v>0</v>
      </c>
      <c r="AU40" s="197">
        <v>0</v>
      </c>
      <c r="AV40" s="115">
        <v>0</v>
      </c>
      <c r="AW40" s="115">
        <v>0</v>
      </c>
      <c r="AX40" s="115">
        <v>0</v>
      </c>
      <c r="AY40" s="115">
        <v>0</v>
      </c>
      <c r="AZ40" s="115">
        <v>0</v>
      </c>
      <c r="BA40" s="115">
        <v>0</v>
      </c>
      <c r="BB40" s="115">
        <v>0</v>
      </c>
      <c r="BC40" s="115">
        <v>0</v>
      </c>
      <c r="BD40" s="115">
        <v>0</v>
      </c>
      <c r="BE40" s="115">
        <v>0</v>
      </c>
      <c r="BF40" s="115">
        <v>0</v>
      </c>
      <c r="BG40" s="115">
        <v>0</v>
      </c>
      <c r="BH40" s="145">
        <v>0</v>
      </c>
      <c r="BI40" s="145">
        <v>0</v>
      </c>
      <c r="BJ40" s="145">
        <v>0</v>
      </c>
      <c r="BK40" s="145">
        <v>0</v>
      </c>
      <c r="BL40" s="145">
        <v>0</v>
      </c>
      <c r="BM40" s="145">
        <v>0</v>
      </c>
      <c r="BN40" s="145">
        <v>0</v>
      </c>
      <c r="BO40" s="115">
        <v>0</v>
      </c>
      <c r="BP40" s="115">
        <v>0</v>
      </c>
      <c r="BQ40" s="115">
        <v>0</v>
      </c>
      <c r="BR40" s="115">
        <v>0</v>
      </c>
      <c r="BS40" s="115">
        <v>0</v>
      </c>
      <c r="BT40" s="115">
        <v>0</v>
      </c>
      <c r="BU40" s="115">
        <v>0</v>
      </c>
      <c r="BV40" s="115" t="e">
        <f t="shared" si="46"/>
        <v>#REF!</v>
      </c>
      <c r="BW40" s="188" t="e">
        <f t="shared" si="29"/>
        <v>#REF!</v>
      </c>
      <c r="BX40" s="115">
        <f t="shared" si="47"/>
        <v>0</v>
      </c>
      <c r="BY40" s="115"/>
      <c r="BZ40" s="189"/>
    </row>
    <row r="41" spans="1:78" s="139" customFormat="1" ht="18.75" hidden="1">
      <c r="A41" s="42" t="s">
        <v>173</v>
      </c>
      <c r="B41" s="196"/>
      <c r="C41" s="137"/>
      <c r="D41" s="115">
        <f t="shared" si="32"/>
        <v>0</v>
      </c>
      <c r="E41" s="115" t="e">
        <f t="shared" si="33"/>
        <v>#REF!</v>
      </c>
      <c r="F41" s="115">
        <f t="shared" si="34"/>
        <v>0</v>
      </c>
      <c r="G41" s="115">
        <f t="shared" si="35"/>
        <v>0</v>
      </c>
      <c r="H41" s="115">
        <f t="shared" si="36"/>
        <v>0.075</v>
      </c>
      <c r="I41" s="115">
        <f t="shared" si="37"/>
        <v>0</v>
      </c>
      <c r="J41" s="115">
        <f t="shared" si="38"/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f>'12 Квартал освоение'!R40</f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 t="e">
        <f>'12 Квартал освоение'!V40</f>
        <v>#REF!</v>
      </c>
      <c r="AA41" s="115">
        <v>0</v>
      </c>
      <c r="AB41" s="115">
        <v>0</v>
      </c>
      <c r="AC41" s="115">
        <v>0.075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0</v>
      </c>
      <c r="AJ41" s="115">
        <v>0</v>
      </c>
      <c r="AK41" s="115">
        <v>0</v>
      </c>
      <c r="AL41" s="115">
        <v>0</v>
      </c>
      <c r="AM41" s="115">
        <f t="shared" si="39"/>
        <v>0</v>
      </c>
      <c r="AN41" s="115">
        <f t="shared" si="40"/>
        <v>0</v>
      </c>
      <c r="AO41" s="115">
        <f t="shared" si="41"/>
        <v>0</v>
      </c>
      <c r="AP41" s="115">
        <f t="shared" si="42"/>
        <v>0</v>
      </c>
      <c r="AQ41" s="115">
        <f t="shared" si="43"/>
        <v>0</v>
      </c>
      <c r="AR41" s="115">
        <f t="shared" si="44"/>
        <v>0</v>
      </c>
      <c r="AS41" s="115">
        <f t="shared" si="45"/>
        <v>0</v>
      </c>
      <c r="AT41" s="115">
        <v>0</v>
      </c>
      <c r="AU41" s="197">
        <v>0</v>
      </c>
      <c r="AV41" s="115">
        <v>0</v>
      </c>
      <c r="AW41" s="115">
        <v>0</v>
      </c>
      <c r="AX41" s="115">
        <v>0</v>
      </c>
      <c r="AY41" s="115">
        <v>0</v>
      </c>
      <c r="AZ41" s="115">
        <v>0</v>
      </c>
      <c r="BA41" s="115">
        <v>0</v>
      </c>
      <c r="BB41" s="115">
        <v>0</v>
      </c>
      <c r="BC41" s="115">
        <v>0</v>
      </c>
      <c r="BD41" s="115">
        <v>0</v>
      </c>
      <c r="BE41" s="115">
        <v>0</v>
      </c>
      <c r="BF41" s="115">
        <v>0</v>
      </c>
      <c r="BG41" s="115">
        <v>0</v>
      </c>
      <c r="BH41" s="145">
        <v>0</v>
      </c>
      <c r="BI41" s="145">
        <v>0</v>
      </c>
      <c r="BJ41" s="145">
        <v>0</v>
      </c>
      <c r="BK41" s="145">
        <v>0</v>
      </c>
      <c r="BL41" s="145">
        <v>0</v>
      </c>
      <c r="BM41" s="145">
        <v>0</v>
      </c>
      <c r="BN41" s="145">
        <v>0</v>
      </c>
      <c r="BO41" s="115">
        <v>0</v>
      </c>
      <c r="BP41" s="115">
        <v>0</v>
      </c>
      <c r="BQ41" s="115">
        <v>0</v>
      </c>
      <c r="BR41" s="115">
        <v>0</v>
      </c>
      <c r="BS41" s="115">
        <v>0</v>
      </c>
      <c r="BT41" s="115">
        <v>0</v>
      </c>
      <c r="BU41" s="115">
        <v>0</v>
      </c>
      <c r="BV41" s="115" t="e">
        <f t="shared" si="46"/>
        <v>#REF!</v>
      </c>
      <c r="BW41" s="188" t="e">
        <f t="shared" si="29"/>
        <v>#REF!</v>
      </c>
      <c r="BX41" s="115">
        <f t="shared" si="47"/>
        <v>0</v>
      </c>
      <c r="BY41" s="115"/>
      <c r="BZ41" s="189"/>
    </row>
    <row r="42" spans="1:78" s="139" customFormat="1" ht="18.75" hidden="1">
      <c r="A42" s="42" t="s">
        <v>174</v>
      </c>
      <c r="B42" s="196"/>
      <c r="C42" s="137"/>
      <c r="D42" s="115">
        <f t="shared" si="32"/>
        <v>0</v>
      </c>
      <c r="E42" s="115" t="e">
        <f t="shared" si="33"/>
        <v>#REF!</v>
      </c>
      <c r="F42" s="115">
        <f t="shared" si="34"/>
        <v>0</v>
      </c>
      <c r="G42" s="115">
        <f t="shared" si="35"/>
        <v>0</v>
      </c>
      <c r="H42" s="115">
        <f t="shared" si="36"/>
        <v>0.075</v>
      </c>
      <c r="I42" s="115">
        <f t="shared" si="37"/>
        <v>0</v>
      </c>
      <c r="J42" s="115">
        <f t="shared" si="38"/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f>'12 Квартал освоение'!R41</f>
        <v>0</v>
      </c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15">
        <v>0</v>
      </c>
      <c r="Z42" s="115" t="e">
        <f>'12 Квартал освоение'!V41</f>
        <v>#REF!</v>
      </c>
      <c r="AA42" s="115">
        <v>0</v>
      </c>
      <c r="AB42" s="115">
        <v>0</v>
      </c>
      <c r="AC42" s="115">
        <v>0.075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5">
        <v>0</v>
      </c>
      <c r="AL42" s="115">
        <v>0</v>
      </c>
      <c r="AM42" s="115">
        <f t="shared" si="39"/>
        <v>0</v>
      </c>
      <c r="AN42" s="115">
        <f t="shared" si="40"/>
        <v>0</v>
      </c>
      <c r="AO42" s="115">
        <f t="shared" si="41"/>
        <v>0</v>
      </c>
      <c r="AP42" s="115">
        <f t="shared" si="42"/>
        <v>0</v>
      </c>
      <c r="AQ42" s="115">
        <f t="shared" si="43"/>
        <v>0</v>
      </c>
      <c r="AR42" s="115">
        <f t="shared" si="44"/>
        <v>0</v>
      </c>
      <c r="AS42" s="115">
        <f t="shared" si="45"/>
        <v>0</v>
      </c>
      <c r="AT42" s="115">
        <v>0</v>
      </c>
      <c r="AU42" s="197">
        <v>0</v>
      </c>
      <c r="AV42" s="115">
        <v>0</v>
      </c>
      <c r="AW42" s="115">
        <v>0</v>
      </c>
      <c r="AX42" s="115">
        <v>0</v>
      </c>
      <c r="AY42" s="115">
        <v>0</v>
      </c>
      <c r="AZ42" s="115">
        <v>0</v>
      </c>
      <c r="BA42" s="115">
        <v>0</v>
      </c>
      <c r="BB42" s="115">
        <v>0</v>
      </c>
      <c r="BC42" s="115">
        <v>0</v>
      </c>
      <c r="BD42" s="115">
        <v>0</v>
      </c>
      <c r="BE42" s="115">
        <v>0</v>
      </c>
      <c r="BF42" s="115">
        <v>0</v>
      </c>
      <c r="BG42" s="115">
        <v>0</v>
      </c>
      <c r="BH42" s="145">
        <v>0</v>
      </c>
      <c r="BI42" s="145">
        <v>0</v>
      </c>
      <c r="BJ42" s="145">
        <v>0</v>
      </c>
      <c r="BK42" s="145">
        <v>0</v>
      </c>
      <c r="BL42" s="145">
        <v>0</v>
      </c>
      <c r="BM42" s="145">
        <v>0</v>
      </c>
      <c r="BN42" s="145">
        <v>0</v>
      </c>
      <c r="BO42" s="115">
        <v>0</v>
      </c>
      <c r="BP42" s="115">
        <v>0</v>
      </c>
      <c r="BQ42" s="115">
        <v>0</v>
      </c>
      <c r="BR42" s="115">
        <v>0</v>
      </c>
      <c r="BS42" s="115">
        <v>0</v>
      </c>
      <c r="BT42" s="115">
        <v>0</v>
      </c>
      <c r="BU42" s="115">
        <v>0</v>
      </c>
      <c r="BV42" s="115" t="e">
        <f t="shared" si="46"/>
        <v>#REF!</v>
      </c>
      <c r="BW42" s="188" t="e">
        <f t="shared" si="29"/>
        <v>#REF!</v>
      </c>
      <c r="BX42" s="115">
        <f t="shared" si="47"/>
        <v>0</v>
      </c>
      <c r="BY42" s="115"/>
      <c r="BZ42" s="189"/>
    </row>
    <row r="43" spans="1:78" s="139" customFormat="1" ht="18.75" hidden="1">
      <c r="A43" s="42"/>
      <c r="B43" s="260"/>
      <c r="C43" s="137"/>
      <c r="D43" s="115">
        <f t="shared" si="32"/>
        <v>0</v>
      </c>
      <c r="E43" s="115">
        <f t="shared" si="33"/>
        <v>0</v>
      </c>
      <c r="F43" s="115">
        <f t="shared" si="34"/>
        <v>0</v>
      </c>
      <c r="G43" s="115">
        <f t="shared" si="35"/>
        <v>0</v>
      </c>
      <c r="H43" s="115">
        <f t="shared" si="36"/>
        <v>0</v>
      </c>
      <c r="I43" s="115">
        <f t="shared" si="37"/>
        <v>0</v>
      </c>
      <c r="J43" s="115">
        <f t="shared" si="38"/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f>'12 Квартал освоение'!R42</f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0</v>
      </c>
      <c r="AJ43" s="115">
        <v>0</v>
      </c>
      <c r="AK43" s="115">
        <v>0</v>
      </c>
      <c r="AL43" s="115">
        <v>0</v>
      </c>
      <c r="AM43" s="115">
        <f t="shared" si="39"/>
        <v>0</v>
      </c>
      <c r="AN43" s="115">
        <f t="shared" si="40"/>
        <v>0.12569472</v>
      </c>
      <c r="AO43" s="115">
        <f t="shared" si="41"/>
        <v>0</v>
      </c>
      <c r="AP43" s="115">
        <f t="shared" si="42"/>
        <v>0</v>
      </c>
      <c r="AQ43" s="115">
        <f t="shared" si="43"/>
        <v>1.729</v>
      </c>
      <c r="AR43" s="115">
        <f t="shared" si="44"/>
        <v>0</v>
      </c>
      <c r="AS43" s="115">
        <f t="shared" si="45"/>
        <v>0</v>
      </c>
      <c r="AT43" s="115">
        <v>0</v>
      </c>
      <c r="AU43" s="197">
        <v>0</v>
      </c>
      <c r="AV43" s="115">
        <v>0</v>
      </c>
      <c r="AW43" s="115">
        <v>0</v>
      </c>
      <c r="AX43" s="115">
        <v>0</v>
      </c>
      <c r="AY43" s="115">
        <v>0</v>
      </c>
      <c r="AZ43" s="115">
        <v>0</v>
      </c>
      <c r="BA43" s="115">
        <v>0</v>
      </c>
      <c r="BB43" s="115">
        <v>0</v>
      </c>
      <c r="BC43" s="115">
        <v>0</v>
      </c>
      <c r="BD43" s="115">
        <v>0</v>
      </c>
      <c r="BE43" s="115">
        <v>0</v>
      </c>
      <c r="BF43" s="115">
        <v>0</v>
      </c>
      <c r="BG43" s="11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15">
        <v>0</v>
      </c>
      <c r="BP43" s="145">
        <f>125.69472/1000</f>
        <v>0.12569472</v>
      </c>
      <c r="BQ43" s="115">
        <v>0</v>
      </c>
      <c r="BR43" s="115">
        <v>0</v>
      </c>
      <c r="BS43" s="115">
        <v>1.729</v>
      </c>
      <c r="BT43" s="115">
        <v>0</v>
      </c>
      <c r="BU43" s="115">
        <v>0</v>
      </c>
      <c r="BV43" s="115">
        <f t="shared" si="46"/>
        <v>0.12569472</v>
      </c>
      <c r="BW43" s="188" t="e">
        <f t="shared" si="29"/>
        <v>#DIV/0!</v>
      </c>
      <c r="BX43" s="115">
        <f t="shared" si="47"/>
        <v>0</v>
      </c>
      <c r="BY43" s="115"/>
      <c r="BZ43" s="189"/>
    </row>
    <row r="44" spans="1:78" s="139" customFormat="1" ht="31.5">
      <c r="A44" s="42" t="s">
        <v>175</v>
      </c>
      <c r="B44" s="286" t="s">
        <v>66</v>
      </c>
      <c r="C44" s="137"/>
      <c r="D44" s="115">
        <f t="shared" si="32"/>
        <v>0</v>
      </c>
      <c r="E44" s="115">
        <f t="shared" si="33"/>
        <v>0.303</v>
      </c>
      <c r="F44" s="115">
        <f t="shared" si="34"/>
        <v>0</v>
      </c>
      <c r="G44" s="115">
        <f t="shared" si="35"/>
        <v>0</v>
      </c>
      <c r="H44" s="115">
        <v>0</v>
      </c>
      <c r="I44" s="115">
        <f t="shared" si="37"/>
        <v>0</v>
      </c>
      <c r="J44" s="115">
        <f t="shared" si="38"/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f>'12 Квартал освоение'!R43</f>
        <v>0.101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f>'12 Квартал освоение'!V43</f>
        <v>0.101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f>'12 Квартал освоение'!Z43</f>
        <v>0.10099999999999996</v>
      </c>
      <c r="AH44" s="115">
        <v>0</v>
      </c>
      <c r="AI44" s="115">
        <v>0</v>
      </c>
      <c r="AJ44" s="115">
        <v>0</v>
      </c>
      <c r="AK44" s="115">
        <v>0</v>
      </c>
      <c r="AL44" s="115">
        <v>0</v>
      </c>
      <c r="AM44" s="115">
        <f t="shared" si="39"/>
        <v>0</v>
      </c>
      <c r="AN44" s="115">
        <f t="shared" si="40"/>
        <v>0</v>
      </c>
      <c r="AO44" s="115">
        <f t="shared" si="41"/>
        <v>0</v>
      </c>
      <c r="AP44" s="115">
        <f t="shared" si="42"/>
        <v>0</v>
      </c>
      <c r="AQ44" s="115">
        <f t="shared" si="43"/>
        <v>0</v>
      </c>
      <c r="AR44" s="115">
        <f t="shared" si="44"/>
        <v>0</v>
      </c>
      <c r="AS44" s="115">
        <f t="shared" si="45"/>
        <v>0</v>
      </c>
      <c r="AT44" s="115">
        <v>0</v>
      </c>
      <c r="AU44" s="197">
        <v>0</v>
      </c>
      <c r="AV44" s="115">
        <v>0</v>
      </c>
      <c r="AW44" s="115">
        <v>0</v>
      </c>
      <c r="AX44" s="115">
        <v>0</v>
      </c>
      <c r="AY44" s="115">
        <v>0</v>
      </c>
      <c r="AZ44" s="115">
        <v>0</v>
      </c>
      <c r="BA44" s="115">
        <v>0</v>
      </c>
      <c r="BB44" s="115">
        <v>0</v>
      </c>
      <c r="BC44" s="115">
        <v>0</v>
      </c>
      <c r="BD44" s="115">
        <v>0</v>
      </c>
      <c r="BE44" s="115">
        <v>0</v>
      </c>
      <c r="BF44" s="115">
        <v>0</v>
      </c>
      <c r="BG44" s="115">
        <v>0</v>
      </c>
      <c r="BH44" s="145">
        <v>0</v>
      </c>
      <c r="BI44" s="145">
        <v>0</v>
      </c>
      <c r="BJ44" s="145">
        <v>0</v>
      </c>
      <c r="BK44" s="145">
        <v>0</v>
      </c>
      <c r="BL44" s="145">
        <v>0</v>
      </c>
      <c r="BM44" s="145">
        <v>0</v>
      </c>
      <c r="BN44" s="145">
        <v>0</v>
      </c>
      <c r="BO44" s="115">
        <v>0</v>
      </c>
      <c r="BP44" s="115">
        <v>0</v>
      </c>
      <c r="BQ44" s="115">
        <v>0</v>
      </c>
      <c r="BR44" s="115">
        <v>0</v>
      </c>
      <c r="BS44" s="115">
        <v>0</v>
      </c>
      <c r="BT44" s="115">
        <v>0</v>
      </c>
      <c r="BU44" s="115">
        <v>0</v>
      </c>
      <c r="BV44" s="115">
        <f t="shared" si="46"/>
        <v>-0.303</v>
      </c>
      <c r="BW44" s="188">
        <f t="shared" si="29"/>
        <v>-1</v>
      </c>
      <c r="BX44" s="115">
        <f t="shared" si="47"/>
        <v>0</v>
      </c>
      <c r="BY44" s="115"/>
      <c r="BZ44" s="189" t="s">
        <v>231</v>
      </c>
    </row>
    <row r="45" spans="1:78" s="139" customFormat="1" ht="47.25">
      <c r="A45" s="45" t="s">
        <v>141</v>
      </c>
      <c r="B45" s="304" t="s">
        <v>69</v>
      </c>
      <c r="C45" s="137"/>
      <c r="D45" s="192">
        <f aca="true" t="shared" si="48" ref="D45:AM45">SUM(D46:D48)</f>
        <v>0</v>
      </c>
      <c r="E45" s="192">
        <f t="shared" si="48"/>
        <v>0</v>
      </c>
      <c r="F45" s="192">
        <f t="shared" si="48"/>
        <v>0</v>
      </c>
      <c r="G45" s="192">
        <f t="shared" si="48"/>
        <v>0</v>
      </c>
      <c r="H45" s="192">
        <f t="shared" si="48"/>
        <v>0</v>
      </c>
      <c r="I45" s="192">
        <f t="shared" si="48"/>
        <v>0</v>
      </c>
      <c r="J45" s="192">
        <f t="shared" si="48"/>
        <v>0</v>
      </c>
      <c r="K45" s="192">
        <f t="shared" si="48"/>
        <v>0</v>
      </c>
      <c r="L45" s="192">
        <f t="shared" si="48"/>
        <v>0</v>
      </c>
      <c r="M45" s="192">
        <f t="shared" si="48"/>
        <v>0</v>
      </c>
      <c r="N45" s="192">
        <f t="shared" si="48"/>
        <v>0</v>
      </c>
      <c r="O45" s="192">
        <f t="shared" si="48"/>
        <v>0</v>
      </c>
      <c r="P45" s="192">
        <f t="shared" si="48"/>
        <v>0</v>
      </c>
      <c r="Q45" s="192">
        <f t="shared" si="48"/>
        <v>0</v>
      </c>
      <c r="R45" s="192">
        <f t="shared" si="48"/>
        <v>0</v>
      </c>
      <c r="S45" s="192">
        <f t="shared" si="48"/>
        <v>0</v>
      </c>
      <c r="T45" s="192">
        <f t="shared" si="48"/>
        <v>0</v>
      </c>
      <c r="U45" s="192">
        <f t="shared" si="48"/>
        <v>0</v>
      </c>
      <c r="V45" s="192">
        <f t="shared" si="48"/>
        <v>0</v>
      </c>
      <c r="W45" s="192">
        <f t="shared" si="48"/>
        <v>0</v>
      </c>
      <c r="X45" s="192">
        <f t="shared" si="48"/>
        <v>0</v>
      </c>
      <c r="Y45" s="192">
        <f t="shared" si="48"/>
        <v>0</v>
      </c>
      <c r="Z45" s="192">
        <f t="shared" si="48"/>
        <v>0</v>
      </c>
      <c r="AA45" s="192">
        <f t="shared" si="48"/>
        <v>0</v>
      </c>
      <c r="AB45" s="192">
        <f t="shared" si="48"/>
        <v>0</v>
      </c>
      <c r="AC45" s="192">
        <f t="shared" si="48"/>
        <v>0</v>
      </c>
      <c r="AD45" s="192">
        <f t="shared" si="48"/>
        <v>0</v>
      </c>
      <c r="AE45" s="192">
        <f t="shared" si="48"/>
        <v>0</v>
      </c>
      <c r="AF45" s="192">
        <f t="shared" si="48"/>
        <v>0</v>
      </c>
      <c r="AG45" s="192">
        <f t="shared" si="48"/>
        <v>0</v>
      </c>
      <c r="AH45" s="192">
        <f t="shared" si="48"/>
        <v>0</v>
      </c>
      <c r="AI45" s="192">
        <f t="shared" si="48"/>
        <v>0</v>
      </c>
      <c r="AJ45" s="192">
        <f t="shared" si="48"/>
        <v>0</v>
      </c>
      <c r="AK45" s="192">
        <f t="shared" si="48"/>
        <v>0</v>
      </c>
      <c r="AL45" s="192">
        <f t="shared" si="48"/>
        <v>0</v>
      </c>
      <c r="AM45" s="192">
        <f t="shared" si="48"/>
        <v>0</v>
      </c>
      <c r="AN45" s="192">
        <f aca="true" t="shared" si="49" ref="AN45:AS45">SUM(AN46:AN50)</f>
        <v>0</v>
      </c>
      <c r="AO45" s="192">
        <f t="shared" si="49"/>
        <v>0</v>
      </c>
      <c r="AP45" s="192">
        <f t="shared" si="49"/>
        <v>0</v>
      </c>
      <c r="AQ45" s="192">
        <f t="shared" si="49"/>
        <v>0</v>
      </c>
      <c r="AR45" s="192">
        <f t="shared" si="49"/>
        <v>0</v>
      </c>
      <c r="AS45" s="192">
        <f t="shared" si="49"/>
        <v>0</v>
      </c>
      <c r="AT45" s="192">
        <f aca="true" t="shared" si="50" ref="AT45:BO45">SUM(AT46:AT48)</f>
        <v>0</v>
      </c>
      <c r="AU45" s="192">
        <f t="shared" si="50"/>
        <v>0</v>
      </c>
      <c r="AV45" s="192">
        <f t="shared" si="50"/>
        <v>0</v>
      </c>
      <c r="AW45" s="192">
        <f t="shared" si="50"/>
        <v>0</v>
      </c>
      <c r="AX45" s="192">
        <f t="shared" si="50"/>
        <v>0</v>
      </c>
      <c r="AY45" s="192">
        <f t="shared" si="50"/>
        <v>0</v>
      </c>
      <c r="AZ45" s="192">
        <f t="shared" si="50"/>
        <v>0</v>
      </c>
      <c r="BA45" s="192">
        <f t="shared" si="50"/>
        <v>0</v>
      </c>
      <c r="BB45" s="192">
        <v>0</v>
      </c>
      <c r="BC45" s="192">
        <f t="shared" si="50"/>
        <v>0</v>
      </c>
      <c r="BD45" s="192">
        <f t="shared" si="50"/>
        <v>0</v>
      </c>
      <c r="BE45" s="192">
        <f t="shared" si="50"/>
        <v>0</v>
      </c>
      <c r="BF45" s="192">
        <f t="shared" si="50"/>
        <v>0</v>
      </c>
      <c r="BG45" s="192">
        <f t="shared" si="50"/>
        <v>0</v>
      </c>
      <c r="BH45" s="194">
        <f t="shared" si="50"/>
        <v>0</v>
      </c>
      <c r="BI45" s="194">
        <v>0</v>
      </c>
      <c r="BJ45" s="194">
        <v>0</v>
      </c>
      <c r="BK45" s="194">
        <f t="shared" si="50"/>
        <v>0</v>
      </c>
      <c r="BL45" s="194">
        <f t="shared" si="50"/>
        <v>0</v>
      </c>
      <c r="BM45" s="194">
        <f t="shared" si="50"/>
        <v>0</v>
      </c>
      <c r="BN45" s="194">
        <f t="shared" si="50"/>
        <v>0</v>
      </c>
      <c r="BO45" s="192">
        <f t="shared" si="50"/>
        <v>0</v>
      </c>
      <c r="BP45" s="192">
        <f>SUM(BP46:BP50)</f>
        <v>0</v>
      </c>
      <c r="BQ45" s="192">
        <f>SUM(BQ46:BQ48)</f>
        <v>0</v>
      </c>
      <c r="BR45" s="192">
        <f>SUM(BR46:BR48)</f>
        <v>0</v>
      </c>
      <c r="BS45" s="192">
        <f>SUM(BS46:BS48)</f>
        <v>0</v>
      </c>
      <c r="BT45" s="192">
        <f>SUM(BT46:BT48)</f>
        <v>0</v>
      </c>
      <c r="BU45" s="192">
        <f>SUM(BU46:BU50)</f>
        <v>0</v>
      </c>
      <c r="BV45" s="192">
        <f>SUM(BV46:BV50)</f>
        <v>0</v>
      </c>
      <c r="BW45" s="188"/>
      <c r="BX45" s="192">
        <f>SUM(BX46:BX70)</f>
        <v>0</v>
      </c>
      <c r="BY45" s="192"/>
      <c r="BZ45" s="29"/>
    </row>
    <row r="46" spans="1:78" s="139" customFormat="1" ht="22.5" customHeight="1">
      <c r="A46" s="42" t="s">
        <v>142</v>
      </c>
      <c r="B46" s="286" t="s">
        <v>225</v>
      </c>
      <c r="C46" s="137"/>
      <c r="D46" s="115">
        <f aca="true" t="shared" si="51" ref="D46:J50">K46+R46++Y46+AF46</f>
        <v>0</v>
      </c>
      <c r="E46" s="115">
        <f t="shared" si="51"/>
        <v>0</v>
      </c>
      <c r="F46" s="115">
        <f t="shared" si="51"/>
        <v>0</v>
      </c>
      <c r="G46" s="115">
        <f t="shared" si="51"/>
        <v>0</v>
      </c>
      <c r="H46" s="115">
        <f t="shared" si="51"/>
        <v>0</v>
      </c>
      <c r="I46" s="115">
        <f t="shared" si="51"/>
        <v>0</v>
      </c>
      <c r="J46" s="115">
        <f t="shared" si="51"/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15">
        <v>0</v>
      </c>
      <c r="AK46" s="115">
        <v>0</v>
      </c>
      <c r="AL46" s="115">
        <v>0</v>
      </c>
      <c r="AM46" s="115">
        <f aca="true" t="shared" si="52" ref="AM46:AS50">AT46+BA46++BH46+BO46</f>
        <v>0</v>
      </c>
      <c r="AN46" s="115">
        <f t="shared" si="52"/>
        <v>0</v>
      </c>
      <c r="AO46" s="115">
        <f t="shared" si="52"/>
        <v>0</v>
      </c>
      <c r="AP46" s="115">
        <f t="shared" si="52"/>
        <v>0</v>
      </c>
      <c r="AQ46" s="115">
        <f t="shared" si="52"/>
        <v>0</v>
      </c>
      <c r="AR46" s="115">
        <f t="shared" si="52"/>
        <v>0</v>
      </c>
      <c r="AS46" s="115">
        <f t="shared" si="52"/>
        <v>0</v>
      </c>
      <c r="AT46" s="115">
        <v>0</v>
      </c>
      <c r="AU46" s="197">
        <v>0</v>
      </c>
      <c r="AV46" s="115">
        <v>0</v>
      </c>
      <c r="AW46" s="115">
        <v>0</v>
      </c>
      <c r="AX46" s="115">
        <v>0</v>
      </c>
      <c r="AY46" s="115">
        <v>0</v>
      </c>
      <c r="AZ46" s="115">
        <v>0</v>
      </c>
      <c r="BA46" s="115">
        <v>0</v>
      </c>
      <c r="BB46" s="115">
        <v>0</v>
      </c>
      <c r="BC46" s="115">
        <v>0</v>
      </c>
      <c r="BD46" s="115">
        <v>0</v>
      </c>
      <c r="BE46" s="115">
        <v>0</v>
      </c>
      <c r="BF46" s="115">
        <v>0</v>
      </c>
      <c r="BG46" s="11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15">
        <v>0</v>
      </c>
      <c r="BP46" s="115">
        <v>0</v>
      </c>
      <c r="BQ46" s="115">
        <v>0</v>
      </c>
      <c r="BR46" s="115">
        <v>0</v>
      </c>
      <c r="BS46" s="115">
        <v>0</v>
      </c>
      <c r="BT46" s="115">
        <v>0</v>
      </c>
      <c r="BU46" s="115">
        <v>0</v>
      </c>
      <c r="BV46" s="115">
        <f>AN46-E46</f>
        <v>0</v>
      </c>
      <c r="BW46" s="188"/>
      <c r="BX46" s="115">
        <f>AM46-D46</f>
        <v>0</v>
      </c>
      <c r="BY46" s="115"/>
      <c r="BZ46" s="189"/>
    </row>
    <row r="47" spans="1:78" s="159" customFormat="1" ht="18.75" hidden="1">
      <c r="A47" s="42" t="s">
        <v>143</v>
      </c>
      <c r="B47" s="286"/>
      <c r="C47" s="134"/>
      <c r="D47" s="145">
        <f t="shared" si="51"/>
        <v>0</v>
      </c>
      <c r="E47" s="145">
        <f t="shared" si="51"/>
        <v>0</v>
      </c>
      <c r="F47" s="145">
        <f t="shared" si="51"/>
        <v>0</v>
      </c>
      <c r="G47" s="145">
        <f t="shared" si="51"/>
        <v>0</v>
      </c>
      <c r="H47" s="145">
        <f t="shared" si="51"/>
        <v>0</v>
      </c>
      <c r="I47" s="145">
        <f t="shared" si="51"/>
        <v>0</v>
      </c>
      <c r="J47" s="145">
        <f t="shared" si="51"/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5">
        <v>0</v>
      </c>
      <c r="AB47" s="145">
        <v>0</v>
      </c>
      <c r="AC47" s="145">
        <v>0</v>
      </c>
      <c r="AD47" s="145">
        <v>0</v>
      </c>
      <c r="AE47" s="145">
        <v>0</v>
      </c>
      <c r="AF47" s="145">
        <v>0</v>
      </c>
      <c r="AG47" s="145">
        <v>0</v>
      </c>
      <c r="AH47" s="145">
        <v>0</v>
      </c>
      <c r="AI47" s="145">
        <v>0</v>
      </c>
      <c r="AJ47" s="145">
        <v>0</v>
      </c>
      <c r="AK47" s="145">
        <v>0</v>
      </c>
      <c r="AL47" s="145">
        <v>0</v>
      </c>
      <c r="AM47" s="145">
        <f t="shared" si="52"/>
        <v>0</v>
      </c>
      <c r="AN47" s="145"/>
      <c r="AO47" s="145">
        <f t="shared" si="52"/>
        <v>0</v>
      </c>
      <c r="AP47" s="145">
        <f t="shared" si="52"/>
        <v>0</v>
      </c>
      <c r="AQ47" s="145">
        <f t="shared" si="52"/>
        <v>0</v>
      </c>
      <c r="AR47" s="145">
        <f t="shared" si="52"/>
        <v>0</v>
      </c>
      <c r="AS47" s="145">
        <f t="shared" si="52"/>
        <v>0</v>
      </c>
      <c r="AT47" s="145">
        <v>0</v>
      </c>
      <c r="AU47" s="197"/>
      <c r="AV47" s="145">
        <v>0</v>
      </c>
      <c r="AW47" s="145">
        <v>0</v>
      </c>
      <c r="AX47" s="145">
        <v>0</v>
      </c>
      <c r="AY47" s="145">
        <v>0</v>
      </c>
      <c r="AZ47" s="145">
        <v>0</v>
      </c>
      <c r="BA47" s="145">
        <v>0</v>
      </c>
      <c r="BB47" s="145">
        <f>672790.07/1000000</f>
        <v>0.6727900699999999</v>
      </c>
      <c r="BC47" s="145">
        <v>0</v>
      </c>
      <c r="BD47" s="145">
        <v>0</v>
      </c>
      <c r="BE47" s="145">
        <v>0</v>
      </c>
      <c r="BF47" s="145">
        <v>0</v>
      </c>
      <c r="BG47" s="145">
        <v>0</v>
      </c>
      <c r="BH47" s="145">
        <v>0</v>
      </c>
      <c r="BI47" s="145">
        <v>0</v>
      </c>
      <c r="BJ47" s="145">
        <v>0</v>
      </c>
      <c r="BK47" s="145">
        <v>0</v>
      </c>
      <c r="BL47" s="145">
        <v>0</v>
      </c>
      <c r="BM47" s="145">
        <v>0</v>
      </c>
      <c r="BN47" s="145">
        <v>0</v>
      </c>
      <c r="BO47" s="145">
        <v>0</v>
      </c>
      <c r="BP47" s="145"/>
      <c r="BQ47" s="145"/>
      <c r="BR47" s="145"/>
      <c r="BS47" s="145"/>
      <c r="BT47" s="145"/>
      <c r="BU47" s="145"/>
      <c r="BV47" s="145"/>
      <c r="BW47" s="188"/>
      <c r="BX47" s="145">
        <f>AM47-D47</f>
        <v>0</v>
      </c>
      <c r="BY47" s="145"/>
      <c r="BZ47" s="189"/>
    </row>
    <row r="48" spans="1:78" s="139" customFormat="1" ht="18.75" hidden="1">
      <c r="A48" s="42" t="s">
        <v>144</v>
      </c>
      <c r="B48" s="286"/>
      <c r="C48" s="137"/>
      <c r="D48" s="115">
        <f t="shared" si="51"/>
        <v>0</v>
      </c>
      <c r="E48" s="115">
        <f t="shared" si="51"/>
        <v>0</v>
      </c>
      <c r="F48" s="115">
        <f t="shared" si="51"/>
        <v>0</v>
      </c>
      <c r="G48" s="115">
        <f t="shared" si="51"/>
        <v>0</v>
      </c>
      <c r="H48" s="115">
        <f t="shared" si="51"/>
        <v>0</v>
      </c>
      <c r="I48" s="115">
        <f t="shared" si="51"/>
        <v>0</v>
      </c>
      <c r="J48" s="115">
        <f t="shared" si="51"/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5">
        <v>0</v>
      </c>
      <c r="AL48" s="115">
        <v>0</v>
      </c>
      <c r="AM48" s="115">
        <f t="shared" si="52"/>
        <v>0</v>
      </c>
      <c r="AN48" s="115"/>
      <c r="AO48" s="115"/>
      <c r="AP48" s="115">
        <f t="shared" si="52"/>
        <v>0</v>
      </c>
      <c r="AQ48" s="115">
        <f t="shared" si="52"/>
        <v>0</v>
      </c>
      <c r="AR48" s="115">
        <f t="shared" si="52"/>
        <v>0</v>
      </c>
      <c r="AS48" s="115">
        <f t="shared" si="52"/>
        <v>0</v>
      </c>
      <c r="AT48" s="115">
        <v>0</v>
      </c>
      <c r="AU48" s="197"/>
      <c r="AV48" s="115">
        <v>0</v>
      </c>
      <c r="AW48" s="115">
        <v>0</v>
      </c>
      <c r="AX48" s="115">
        <v>0</v>
      </c>
      <c r="AY48" s="115">
        <v>0</v>
      </c>
      <c r="AZ48" s="115">
        <v>0</v>
      </c>
      <c r="BA48" s="115">
        <v>0</v>
      </c>
      <c r="BB48" s="115">
        <v>0</v>
      </c>
      <c r="BC48" s="115">
        <v>0</v>
      </c>
      <c r="BD48" s="115">
        <v>0</v>
      </c>
      <c r="BE48" s="115">
        <v>0</v>
      </c>
      <c r="BF48" s="115">
        <v>0</v>
      </c>
      <c r="BG48" s="115">
        <v>0</v>
      </c>
      <c r="BH48" s="145">
        <v>0</v>
      </c>
      <c r="BI48" s="145">
        <f>283.07948/1000</f>
        <v>0.28307948</v>
      </c>
      <c r="BJ48" s="145">
        <v>0.4</v>
      </c>
      <c r="BK48" s="145">
        <v>0</v>
      </c>
      <c r="BL48" s="145">
        <v>0</v>
      </c>
      <c r="BM48" s="145">
        <v>0</v>
      </c>
      <c r="BN48" s="145">
        <v>0</v>
      </c>
      <c r="BO48" s="115">
        <v>0</v>
      </c>
      <c r="BP48" s="115"/>
      <c r="BQ48" s="115"/>
      <c r="BR48" s="115"/>
      <c r="BS48" s="115"/>
      <c r="BT48" s="115"/>
      <c r="BU48" s="115"/>
      <c r="BV48" s="115"/>
      <c r="BW48" s="188"/>
      <c r="BX48" s="115">
        <f>AM48-D48</f>
        <v>0</v>
      </c>
      <c r="BY48" s="115"/>
      <c r="BZ48" s="189"/>
    </row>
    <row r="49" spans="1:78" s="139" customFormat="1" ht="18.75" hidden="1">
      <c r="A49" s="42"/>
      <c r="B49" s="286"/>
      <c r="C49" s="137"/>
      <c r="D49" s="115">
        <f t="shared" si="51"/>
        <v>0</v>
      </c>
      <c r="E49" s="115">
        <f t="shared" si="51"/>
        <v>0</v>
      </c>
      <c r="F49" s="115">
        <f t="shared" si="51"/>
        <v>0</v>
      </c>
      <c r="G49" s="115">
        <f t="shared" si="51"/>
        <v>0</v>
      </c>
      <c r="H49" s="115">
        <f t="shared" si="51"/>
        <v>0</v>
      </c>
      <c r="I49" s="115">
        <f t="shared" si="51"/>
        <v>0</v>
      </c>
      <c r="J49" s="115">
        <f t="shared" si="51"/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5">
        <f t="shared" si="52"/>
        <v>0</v>
      </c>
      <c r="AN49" s="115">
        <f t="shared" si="52"/>
        <v>0</v>
      </c>
      <c r="AO49" s="115">
        <f t="shared" si="52"/>
        <v>0</v>
      </c>
      <c r="AP49" s="115">
        <f t="shared" si="52"/>
        <v>0</v>
      </c>
      <c r="AQ49" s="115">
        <f t="shared" si="52"/>
        <v>0</v>
      </c>
      <c r="AR49" s="115">
        <f t="shared" si="52"/>
        <v>0</v>
      </c>
      <c r="AS49" s="115">
        <f t="shared" si="52"/>
        <v>0</v>
      </c>
      <c r="AT49" s="115">
        <v>0</v>
      </c>
      <c r="AU49" s="197">
        <v>0</v>
      </c>
      <c r="AV49" s="115">
        <v>0</v>
      </c>
      <c r="AW49" s="115">
        <v>0</v>
      </c>
      <c r="AX49" s="115">
        <v>0</v>
      </c>
      <c r="AY49" s="115">
        <v>0</v>
      </c>
      <c r="AZ49" s="115">
        <v>0</v>
      </c>
      <c r="BA49" s="115">
        <v>0</v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15">
        <v>0</v>
      </c>
      <c r="BP49" s="145"/>
      <c r="BQ49" s="115"/>
      <c r="BR49" s="115"/>
      <c r="BS49" s="115"/>
      <c r="BT49" s="115"/>
      <c r="BU49" s="115"/>
      <c r="BV49" s="115"/>
      <c r="BW49" s="188"/>
      <c r="BX49" s="115">
        <f>AM49-D49</f>
        <v>0</v>
      </c>
      <c r="BY49" s="115"/>
      <c r="BZ49" s="189"/>
    </row>
    <row r="50" spans="1:78" s="139" customFormat="1" ht="18.75" hidden="1">
      <c r="A50" s="42"/>
      <c r="B50" s="286"/>
      <c r="C50" s="137"/>
      <c r="D50" s="115">
        <f t="shared" si="51"/>
        <v>0</v>
      </c>
      <c r="E50" s="115">
        <f t="shared" si="51"/>
        <v>0</v>
      </c>
      <c r="F50" s="115">
        <f t="shared" si="51"/>
        <v>0</v>
      </c>
      <c r="G50" s="115">
        <f t="shared" si="51"/>
        <v>0</v>
      </c>
      <c r="H50" s="115">
        <f t="shared" si="51"/>
        <v>0</v>
      </c>
      <c r="I50" s="115">
        <f t="shared" si="51"/>
        <v>0</v>
      </c>
      <c r="J50" s="115">
        <f t="shared" si="51"/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0</v>
      </c>
      <c r="AK50" s="115">
        <v>0</v>
      </c>
      <c r="AL50" s="115">
        <v>0</v>
      </c>
      <c r="AM50" s="115">
        <f t="shared" si="52"/>
        <v>0</v>
      </c>
      <c r="AN50" s="115">
        <f t="shared" si="52"/>
        <v>0</v>
      </c>
      <c r="AO50" s="115">
        <f t="shared" si="52"/>
        <v>0</v>
      </c>
      <c r="AP50" s="115">
        <f t="shared" si="52"/>
        <v>0</v>
      </c>
      <c r="AQ50" s="115">
        <f t="shared" si="52"/>
        <v>0</v>
      </c>
      <c r="AR50" s="115">
        <f t="shared" si="52"/>
        <v>0</v>
      </c>
      <c r="AS50" s="115">
        <f t="shared" si="52"/>
        <v>0</v>
      </c>
      <c r="AT50" s="115">
        <v>0</v>
      </c>
      <c r="AU50" s="197">
        <v>0</v>
      </c>
      <c r="AV50" s="115">
        <v>0</v>
      </c>
      <c r="AW50" s="115">
        <v>0</v>
      </c>
      <c r="AX50" s="115">
        <v>0</v>
      </c>
      <c r="AY50" s="115">
        <v>0</v>
      </c>
      <c r="AZ50" s="115">
        <v>0</v>
      </c>
      <c r="BA50" s="115">
        <v>0</v>
      </c>
      <c r="BB50" s="115">
        <v>0</v>
      </c>
      <c r="BC50" s="115">
        <v>0</v>
      </c>
      <c r="BD50" s="115">
        <v>0</v>
      </c>
      <c r="BE50" s="115">
        <v>0</v>
      </c>
      <c r="BF50" s="115">
        <v>0</v>
      </c>
      <c r="BG50" s="11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15">
        <v>0</v>
      </c>
      <c r="BP50" s="145"/>
      <c r="BQ50" s="115"/>
      <c r="BR50" s="115"/>
      <c r="BS50" s="115"/>
      <c r="BT50" s="115"/>
      <c r="BU50" s="115"/>
      <c r="BV50" s="115"/>
      <c r="BW50" s="188"/>
      <c r="BX50" s="115">
        <f>AM50-D50</f>
        <v>0</v>
      </c>
      <c r="BY50" s="115"/>
      <c r="BZ50" s="189"/>
    </row>
    <row r="51" spans="1:78" s="139" customFormat="1" ht="45" customHeight="1">
      <c r="A51" s="45" t="s">
        <v>77</v>
      </c>
      <c r="B51" s="304" t="s">
        <v>78</v>
      </c>
      <c r="C51" s="134"/>
      <c r="D51" s="194">
        <f aca="true" t="shared" si="53" ref="D51:AI51">SUM(D52:D62)</f>
        <v>0</v>
      </c>
      <c r="E51" s="194">
        <f t="shared" si="53"/>
        <v>0</v>
      </c>
      <c r="F51" s="194">
        <f t="shared" si="53"/>
        <v>0</v>
      </c>
      <c r="G51" s="194">
        <f t="shared" si="53"/>
        <v>0</v>
      </c>
      <c r="H51" s="194">
        <f t="shared" si="53"/>
        <v>0</v>
      </c>
      <c r="I51" s="194">
        <f t="shared" si="53"/>
        <v>0</v>
      </c>
      <c r="J51" s="194">
        <f t="shared" si="53"/>
        <v>0</v>
      </c>
      <c r="K51" s="194">
        <f t="shared" si="53"/>
        <v>0</v>
      </c>
      <c r="L51" s="194">
        <f t="shared" si="53"/>
        <v>0</v>
      </c>
      <c r="M51" s="194">
        <f t="shared" si="53"/>
        <v>0</v>
      </c>
      <c r="N51" s="194">
        <f t="shared" si="53"/>
        <v>0</v>
      </c>
      <c r="O51" s="194">
        <f t="shared" si="53"/>
        <v>0</v>
      </c>
      <c r="P51" s="194">
        <f t="shared" si="53"/>
        <v>0</v>
      </c>
      <c r="Q51" s="194">
        <f t="shared" si="53"/>
        <v>0</v>
      </c>
      <c r="R51" s="194">
        <f t="shared" si="53"/>
        <v>0</v>
      </c>
      <c r="S51" s="194">
        <f t="shared" si="53"/>
        <v>0</v>
      </c>
      <c r="T51" s="194">
        <f t="shared" si="53"/>
        <v>0</v>
      </c>
      <c r="U51" s="194">
        <f t="shared" si="53"/>
        <v>0</v>
      </c>
      <c r="V51" s="194">
        <f t="shared" si="53"/>
        <v>0</v>
      </c>
      <c r="W51" s="194">
        <f t="shared" si="53"/>
        <v>0</v>
      </c>
      <c r="X51" s="194">
        <f t="shared" si="53"/>
        <v>0</v>
      </c>
      <c r="Y51" s="194">
        <f t="shared" si="53"/>
        <v>0</v>
      </c>
      <c r="Z51" s="194">
        <f t="shared" si="53"/>
        <v>0</v>
      </c>
      <c r="AA51" s="194">
        <f t="shared" si="53"/>
        <v>0</v>
      </c>
      <c r="AB51" s="194">
        <f t="shared" si="53"/>
        <v>0</v>
      </c>
      <c r="AC51" s="194">
        <f t="shared" si="53"/>
        <v>0</v>
      </c>
      <c r="AD51" s="194">
        <f t="shared" si="53"/>
        <v>0</v>
      </c>
      <c r="AE51" s="194">
        <f t="shared" si="53"/>
        <v>0</v>
      </c>
      <c r="AF51" s="194">
        <f t="shared" si="53"/>
        <v>0</v>
      </c>
      <c r="AG51" s="194">
        <f t="shared" si="53"/>
        <v>0</v>
      </c>
      <c r="AH51" s="194">
        <f t="shared" si="53"/>
        <v>0</v>
      </c>
      <c r="AI51" s="194">
        <f t="shared" si="53"/>
        <v>0</v>
      </c>
      <c r="AJ51" s="194">
        <f aca="true" t="shared" si="54" ref="AJ51:BO51">SUM(AJ52:AJ62)</f>
        <v>0</v>
      </c>
      <c r="AK51" s="194">
        <f t="shared" si="54"/>
        <v>0</v>
      </c>
      <c r="AL51" s="194">
        <f t="shared" si="54"/>
        <v>0</v>
      </c>
      <c r="AM51" s="194">
        <f t="shared" si="54"/>
        <v>0</v>
      </c>
      <c r="AN51" s="194">
        <f t="shared" si="54"/>
        <v>0</v>
      </c>
      <c r="AO51" s="194">
        <f t="shared" si="54"/>
        <v>0</v>
      </c>
      <c r="AP51" s="194">
        <f t="shared" si="54"/>
        <v>0</v>
      </c>
      <c r="AQ51" s="194">
        <f t="shared" si="54"/>
        <v>0</v>
      </c>
      <c r="AR51" s="194">
        <f t="shared" si="54"/>
        <v>0</v>
      </c>
      <c r="AS51" s="194">
        <f t="shared" si="54"/>
        <v>0</v>
      </c>
      <c r="AT51" s="194">
        <f t="shared" si="54"/>
        <v>0</v>
      </c>
      <c r="AU51" s="194">
        <f t="shared" si="54"/>
        <v>0</v>
      </c>
      <c r="AV51" s="194">
        <f t="shared" si="54"/>
        <v>0</v>
      </c>
      <c r="AW51" s="194">
        <f t="shared" si="54"/>
        <v>0</v>
      </c>
      <c r="AX51" s="194">
        <f t="shared" si="54"/>
        <v>0</v>
      </c>
      <c r="AY51" s="194">
        <f t="shared" si="54"/>
        <v>0</v>
      </c>
      <c r="AZ51" s="194">
        <f t="shared" si="54"/>
        <v>0</v>
      </c>
      <c r="BA51" s="194">
        <f t="shared" si="54"/>
        <v>0</v>
      </c>
      <c r="BB51" s="194">
        <v>0</v>
      </c>
      <c r="BC51" s="194">
        <f t="shared" si="54"/>
        <v>0</v>
      </c>
      <c r="BD51" s="194">
        <f t="shared" si="54"/>
        <v>0</v>
      </c>
      <c r="BE51" s="194">
        <v>0</v>
      </c>
      <c r="BF51" s="194">
        <f t="shared" si="54"/>
        <v>0</v>
      </c>
      <c r="BG51" s="194">
        <f t="shared" si="54"/>
        <v>0</v>
      </c>
      <c r="BH51" s="194">
        <f t="shared" si="54"/>
        <v>0</v>
      </c>
      <c r="BI51" s="194">
        <f t="shared" si="54"/>
        <v>0</v>
      </c>
      <c r="BJ51" s="194">
        <f t="shared" si="54"/>
        <v>0</v>
      </c>
      <c r="BK51" s="194">
        <f t="shared" si="54"/>
        <v>0</v>
      </c>
      <c r="BL51" s="194">
        <f t="shared" si="54"/>
        <v>0</v>
      </c>
      <c r="BM51" s="194">
        <f t="shared" si="54"/>
        <v>0</v>
      </c>
      <c r="BN51" s="194">
        <f t="shared" si="54"/>
        <v>0</v>
      </c>
      <c r="BO51" s="194">
        <f t="shared" si="54"/>
        <v>0</v>
      </c>
      <c r="BP51" s="194">
        <f aca="true" t="shared" si="55" ref="BP51:BV51">SUM(BP52:BP62)</f>
        <v>0</v>
      </c>
      <c r="BQ51" s="194">
        <f t="shared" si="55"/>
        <v>0</v>
      </c>
      <c r="BR51" s="194">
        <f t="shared" si="55"/>
        <v>0</v>
      </c>
      <c r="BS51" s="194">
        <f t="shared" si="55"/>
        <v>0</v>
      </c>
      <c r="BT51" s="194">
        <f t="shared" si="55"/>
        <v>0</v>
      </c>
      <c r="BU51" s="194">
        <f t="shared" si="55"/>
        <v>0</v>
      </c>
      <c r="BV51" s="194">
        <f t="shared" si="55"/>
        <v>0</v>
      </c>
      <c r="BW51" s="194"/>
      <c r="BX51" s="194">
        <f>SUM(BX52:BX62)</f>
        <v>0</v>
      </c>
      <c r="BY51" s="194"/>
      <c r="BZ51" s="189"/>
    </row>
    <row r="52" spans="1:78" s="139" customFormat="1" ht="22.5" customHeight="1">
      <c r="A52" s="42" t="s">
        <v>79</v>
      </c>
      <c r="B52" s="286" t="s">
        <v>225</v>
      </c>
      <c r="C52" s="134"/>
      <c r="D52" s="145">
        <f aca="true" t="shared" si="56" ref="D52:D62">K52+R52++Y52+AF52</f>
        <v>0</v>
      </c>
      <c r="E52" s="145">
        <f aca="true" t="shared" si="57" ref="E52:E62">L52+S52++Z52+AG52</f>
        <v>0</v>
      </c>
      <c r="F52" s="145">
        <f aca="true" t="shared" si="58" ref="F52:F62">M52+T52++AA52+AH52</f>
        <v>0</v>
      </c>
      <c r="G52" s="145">
        <f aca="true" t="shared" si="59" ref="G52:G62">N52+U52++AB52+AI52</f>
        <v>0</v>
      </c>
      <c r="H52" s="145">
        <f aca="true" t="shared" si="60" ref="H52:H62">O52+V52++AC52+AJ52</f>
        <v>0</v>
      </c>
      <c r="I52" s="145">
        <f aca="true" t="shared" si="61" ref="I52:I62">P52+W52++AD52+AK52</f>
        <v>0</v>
      </c>
      <c r="J52" s="145">
        <f aca="true" t="shared" si="62" ref="J52:J62">Q52+X52++AE52+AL52</f>
        <v>0</v>
      </c>
      <c r="K52" s="145">
        <v>0</v>
      </c>
      <c r="L52" s="145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5">
        <v>0</v>
      </c>
      <c r="X52" s="145">
        <v>0</v>
      </c>
      <c r="Y52" s="145">
        <v>0</v>
      </c>
      <c r="Z52" s="145">
        <v>0</v>
      </c>
      <c r="AA52" s="145">
        <v>0</v>
      </c>
      <c r="AB52" s="145">
        <v>0</v>
      </c>
      <c r="AC52" s="145">
        <v>0</v>
      </c>
      <c r="AD52" s="145">
        <v>0</v>
      </c>
      <c r="AE52" s="145">
        <v>0</v>
      </c>
      <c r="AF52" s="145">
        <v>0</v>
      </c>
      <c r="AG52" s="145">
        <v>0</v>
      </c>
      <c r="AH52" s="145">
        <v>0</v>
      </c>
      <c r="AI52" s="145">
        <v>0</v>
      </c>
      <c r="AJ52" s="145">
        <v>0</v>
      </c>
      <c r="AK52" s="145">
        <v>0</v>
      </c>
      <c r="AL52" s="145">
        <v>0</v>
      </c>
      <c r="AM52" s="145">
        <f aca="true" t="shared" si="63" ref="AM52:AM62">AT52+BA52++BH52+BO52</f>
        <v>0</v>
      </c>
      <c r="AN52" s="145">
        <f aca="true" t="shared" si="64" ref="AN52:AN62">AU52+BB52++BI52+BP52</f>
        <v>0</v>
      </c>
      <c r="AO52" s="145">
        <f aca="true" t="shared" si="65" ref="AO52:AO62">AV52+BC52++BJ52+BQ52</f>
        <v>0</v>
      </c>
      <c r="AP52" s="145">
        <f aca="true" t="shared" si="66" ref="AP52:AP62">AW52+BD52++BK52+BR52</f>
        <v>0</v>
      </c>
      <c r="AQ52" s="145">
        <f aca="true" t="shared" si="67" ref="AQ52:AQ62">AX52+BE52++BL52+BS52</f>
        <v>0</v>
      </c>
      <c r="AR52" s="145">
        <f aca="true" t="shared" si="68" ref="AR52:AR62">AY52+BF52++BM52+BT52</f>
        <v>0</v>
      </c>
      <c r="AS52" s="145">
        <f aca="true" t="shared" si="69" ref="AS52:AS62">AZ52+BG52++BN52+BU52</f>
        <v>0</v>
      </c>
      <c r="AT52" s="145">
        <v>0</v>
      </c>
      <c r="AU52" s="197"/>
      <c r="AV52" s="145"/>
      <c r="AW52" s="145"/>
      <c r="AX52" s="145"/>
      <c r="AY52" s="145">
        <v>0</v>
      </c>
      <c r="AZ52" s="145">
        <v>0</v>
      </c>
      <c r="BA52" s="145">
        <v>0</v>
      </c>
      <c r="BB52" s="145">
        <v>0</v>
      </c>
      <c r="BC52" s="145">
        <v>0</v>
      </c>
      <c r="BD52" s="145">
        <v>0</v>
      </c>
      <c r="BE52" s="145">
        <v>0</v>
      </c>
      <c r="BF52" s="145">
        <v>0</v>
      </c>
      <c r="BG52" s="145">
        <v>0</v>
      </c>
      <c r="BH52" s="145">
        <v>0</v>
      </c>
      <c r="BI52" s="145">
        <v>0</v>
      </c>
      <c r="BJ52" s="145">
        <v>0</v>
      </c>
      <c r="BK52" s="145">
        <v>0</v>
      </c>
      <c r="BL52" s="145">
        <v>0</v>
      </c>
      <c r="BM52" s="145">
        <v>0</v>
      </c>
      <c r="BN52" s="145">
        <v>0</v>
      </c>
      <c r="BO52" s="145">
        <v>0</v>
      </c>
      <c r="BP52" s="145">
        <v>0</v>
      </c>
      <c r="BQ52" s="145">
        <v>0</v>
      </c>
      <c r="BR52" s="145">
        <v>0</v>
      </c>
      <c r="BS52" s="145">
        <v>0</v>
      </c>
      <c r="BT52" s="145">
        <v>0</v>
      </c>
      <c r="BU52" s="145">
        <v>0</v>
      </c>
      <c r="BV52" s="145">
        <f>AN52-E52</f>
        <v>0</v>
      </c>
      <c r="BW52" s="188"/>
      <c r="BX52" s="145">
        <f>AM52-D52</f>
        <v>0</v>
      </c>
      <c r="BY52" s="145"/>
      <c r="BZ52" s="189"/>
    </row>
    <row r="53" spans="1:78" s="139" customFormat="1" ht="21" customHeight="1" hidden="1">
      <c r="A53" s="42" t="s">
        <v>81</v>
      </c>
      <c r="B53" s="286"/>
      <c r="C53" s="134"/>
      <c r="D53" s="145">
        <f t="shared" si="56"/>
        <v>0</v>
      </c>
      <c r="E53" s="145">
        <f t="shared" si="57"/>
        <v>0</v>
      </c>
      <c r="F53" s="145">
        <f t="shared" si="58"/>
        <v>0</v>
      </c>
      <c r="G53" s="145">
        <f t="shared" si="59"/>
        <v>0</v>
      </c>
      <c r="H53" s="145">
        <f t="shared" si="60"/>
        <v>0</v>
      </c>
      <c r="I53" s="145">
        <f t="shared" si="61"/>
        <v>0</v>
      </c>
      <c r="J53" s="145">
        <f t="shared" si="62"/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5">
        <v>0</v>
      </c>
      <c r="AB53" s="145">
        <v>0</v>
      </c>
      <c r="AC53" s="145">
        <v>0</v>
      </c>
      <c r="AD53" s="145">
        <v>0</v>
      </c>
      <c r="AE53" s="145">
        <v>0</v>
      </c>
      <c r="AF53" s="145">
        <v>0</v>
      </c>
      <c r="AG53" s="145">
        <v>0</v>
      </c>
      <c r="AH53" s="145">
        <v>0</v>
      </c>
      <c r="AI53" s="145">
        <v>0</v>
      </c>
      <c r="AJ53" s="145">
        <v>0</v>
      </c>
      <c r="AK53" s="145">
        <v>0</v>
      </c>
      <c r="AL53" s="145">
        <v>0</v>
      </c>
      <c r="AM53" s="145">
        <f t="shared" si="63"/>
        <v>0</v>
      </c>
      <c r="AN53" s="145">
        <f t="shared" si="64"/>
        <v>0</v>
      </c>
      <c r="AO53" s="145">
        <f t="shared" si="65"/>
        <v>0</v>
      </c>
      <c r="AP53" s="145">
        <f t="shared" si="66"/>
        <v>0</v>
      </c>
      <c r="AQ53" s="145">
        <f t="shared" si="67"/>
        <v>0</v>
      </c>
      <c r="AR53" s="145">
        <f t="shared" si="68"/>
        <v>0</v>
      </c>
      <c r="AS53" s="145">
        <f t="shared" si="69"/>
        <v>0</v>
      </c>
      <c r="AT53" s="145">
        <v>0</v>
      </c>
      <c r="AU53" s="145"/>
      <c r="AV53" s="145"/>
      <c r="AW53" s="145"/>
      <c r="AX53" s="145"/>
      <c r="AY53" s="145">
        <v>0</v>
      </c>
      <c r="AZ53" s="145">
        <v>0</v>
      </c>
      <c r="BA53" s="145">
        <v>0</v>
      </c>
      <c r="BB53" s="145">
        <v>0</v>
      </c>
      <c r="BC53" s="145">
        <v>0</v>
      </c>
      <c r="BD53" s="145">
        <v>0</v>
      </c>
      <c r="BE53" s="145">
        <v>0</v>
      </c>
      <c r="BF53" s="145">
        <v>0</v>
      </c>
      <c r="BG53" s="145">
        <v>0</v>
      </c>
      <c r="BH53" s="145">
        <v>0</v>
      </c>
      <c r="BI53" s="145">
        <v>0</v>
      </c>
      <c r="BJ53" s="145">
        <v>0</v>
      </c>
      <c r="BK53" s="145">
        <v>0</v>
      </c>
      <c r="BL53" s="145">
        <v>0</v>
      </c>
      <c r="BM53" s="145">
        <v>0</v>
      </c>
      <c r="BN53" s="145">
        <v>0</v>
      </c>
      <c r="BO53" s="145">
        <v>0</v>
      </c>
      <c r="BP53" s="145">
        <v>0</v>
      </c>
      <c r="BQ53" s="145">
        <v>0</v>
      </c>
      <c r="BR53" s="145">
        <v>0</v>
      </c>
      <c r="BS53" s="145">
        <v>0</v>
      </c>
      <c r="BT53" s="145">
        <v>0</v>
      </c>
      <c r="BU53" s="145">
        <v>0</v>
      </c>
      <c r="BV53" s="145"/>
      <c r="BW53" s="188"/>
      <c r="BX53" s="145">
        <f>AM53-D53</f>
        <v>0</v>
      </c>
      <c r="BY53" s="145"/>
      <c r="BZ53" s="189"/>
    </row>
    <row r="54" spans="1:78" s="139" customFormat="1" ht="18.75" hidden="1">
      <c r="A54" s="42" t="s">
        <v>83</v>
      </c>
      <c r="B54" s="286"/>
      <c r="C54" s="137"/>
      <c r="D54" s="145">
        <f t="shared" si="56"/>
        <v>0</v>
      </c>
      <c r="E54" s="145">
        <f t="shared" si="57"/>
        <v>0</v>
      </c>
      <c r="F54" s="145">
        <f t="shared" si="58"/>
        <v>0</v>
      </c>
      <c r="G54" s="145">
        <f t="shared" si="59"/>
        <v>0</v>
      </c>
      <c r="H54" s="145">
        <f t="shared" si="60"/>
        <v>0</v>
      </c>
      <c r="I54" s="145">
        <f t="shared" si="61"/>
        <v>0</v>
      </c>
      <c r="J54" s="145">
        <f t="shared" si="62"/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5">
        <v>0</v>
      </c>
      <c r="AB54" s="145">
        <v>0</v>
      </c>
      <c r="AC54" s="145">
        <v>0</v>
      </c>
      <c r="AD54" s="145">
        <v>0</v>
      </c>
      <c r="AE54" s="145">
        <v>0</v>
      </c>
      <c r="AF54" s="145">
        <v>0</v>
      </c>
      <c r="AG54" s="145">
        <v>0</v>
      </c>
      <c r="AH54" s="145">
        <v>0</v>
      </c>
      <c r="AI54" s="145">
        <v>0</v>
      </c>
      <c r="AJ54" s="145">
        <v>0</v>
      </c>
      <c r="AK54" s="145">
        <v>0</v>
      </c>
      <c r="AL54" s="145">
        <v>0</v>
      </c>
      <c r="AM54" s="145">
        <f t="shared" si="63"/>
        <v>0</v>
      </c>
      <c r="AN54" s="145"/>
      <c r="AO54" s="145">
        <f t="shared" si="65"/>
        <v>0</v>
      </c>
      <c r="AP54" s="145">
        <f t="shared" si="66"/>
        <v>0</v>
      </c>
      <c r="AQ54" s="145"/>
      <c r="AR54" s="145">
        <f t="shared" si="68"/>
        <v>0</v>
      </c>
      <c r="AS54" s="145">
        <f t="shared" si="69"/>
        <v>0</v>
      </c>
      <c r="AT54" s="145">
        <v>0</v>
      </c>
      <c r="AU54" s="145"/>
      <c r="AV54" s="145"/>
      <c r="AW54" s="145"/>
      <c r="AX54" s="145"/>
      <c r="AY54" s="145">
        <v>0</v>
      </c>
      <c r="AZ54" s="145">
        <v>0</v>
      </c>
      <c r="BA54" s="145">
        <v>0</v>
      </c>
      <c r="BB54" s="145">
        <f>62721.55/1000000</f>
        <v>0.06272155</v>
      </c>
      <c r="BC54" s="145">
        <v>0</v>
      </c>
      <c r="BD54" s="145">
        <v>0</v>
      </c>
      <c r="BE54" s="145" t="e">
        <f>'15 Квартал постановка под напр'!#REF!</f>
        <v>#REF!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/>
      <c r="BW54" s="188"/>
      <c r="BX54" s="145">
        <f>AM54-D54</f>
        <v>0</v>
      </c>
      <c r="BY54" s="145"/>
      <c r="BZ54" s="189"/>
    </row>
    <row r="55" spans="1:78" s="139" customFormat="1" ht="35.25" customHeight="1" hidden="1">
      <c r="A55" s="45"/>
      <c r="B55" s="286"/>
      <c r="C55" s="134"/>
      <c r="D55" s="145">
        <f t="shared" si="56"/>
        <v>0</v>
      </c>
      <c r="E55" s="145">
        <f t="shared" si="57"/>
        <v>0</v>
      </c>
      <c r="F55" s="145">
        <f t="shared" si="58"/>
        <v>0</v>
      </c>
      <c r="G55" s="145">
        <f t="shared" si="59"/>
        <v>0</v>
      </c>
      <c r="H55" s="145">
        <f t="shared" si="60"/>
        <v>0</v>
      </c>
      <c r="I55" s="145">
        <f t="shared" si="61"/>
        <v>0</v>
      </c>
      <c r="J55" s="145">
        <f t="shared" si="62"/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5">
        <v>0</v>
      </c>
      <c r="AB55" s="145">
        <v>0</v>
      </c>
      <c r="AC55" s="145">
        <v>0</v>
      </c>
      <c r="AD55" s="145">
        <v>0</v>
      </c>
      <c r="AE55" s="145">
        <v>0</v>
      </c>
      <c r="AF55" s="145">
        <v>0</v>
      </c>
      <c r="AG55" s="145">
        <v>0</v>
      </c>
      <c r="AH55" s="145">
        <v>0</v>
      </c>
      <c r="AI55" s="145">
        <v>0</v>
      </c>
      <c r="AJ55" s="145">
        <v>0</v>
      </c>
      <c r="AK55" s="145">
        <v>0</v>
      </c>
      <c r="AL55" s="145">
        <v>0</v>
      </c>
      <c r="AM55" s="145">
        <f t="shared" si="63"/>
        <v>0</v>
      </c>
      <c r="AN55" s="145">
        <f t="shared" si="64"/>
        <v>0</v>
      </c>
      <c r="AO55" s="145">
        <f t="shared" si="65"/>
        <v>0</v>
      </c>
      <c r="AP55" s="145">
        <f t="shared" si="66"/>
        <v>0</v>
      </c>
      <c r="AQ55" s="145">
        <f t="shared" si="67"/>
        <v>0</v>
      </c>
      <c r="AR55" s="145">
        <f t="shared" si="68"/>
        <v>0</v>
      </c>
      <c r="AS55" s="145">
        <f t="shared" si="69"/>
        <v>0</v>
      </c>
      <c r="AT55" s="145">
        <v>0</v>
      </c>
      <c r="AU55" s="145">
        <v>0</v>
      </c>
      <c r="AV55" s="145">
        <v>0</v>
      </c>
      <c r="AW55" s="145">
        <v>0</v>
      </c>
      <c r="AX55" s="145">
        <v>0</v>
      </c>
      <c r="AY55" s="145">
        <v>0</v>
      </c>
      <c r="AZ55" s="145">
        <v>0</v>
      </c>
      <c r="BA55" s="145">
        <v>0</v>
      </c>
      <c r="BB55" s="145">
        <v>0</v>
      </c>
      <c r="BC55" s="145">
        <v>0</v>
      </c>
      <c r="BD55" s="145">
        <v>0</v>
      </c>
      <c r="BE55" s="145">
        <v>0</v>
      </c>
      <c r="BF55" s="145">
        <v>0</v>
      </c>
      <c r="BG55" s="145">
        <v>0</v>
      </c>
      <c r="BH55" s="145">
        <v>0</v>
      </c>
      <c r="BI55" s="145"/>
      <c r="BJ55" s="145">
        <v>0</v>
      </c>
      <c r="BK55" s="145">
        <v>0</v>
      </c>
      <c r="BL55" s="145">
        <v>0</v>
      </c>
      <c r="BM55" s="145">
        <v>0</v>
      </c>
      <c r="BN55" s="145">
        <v>0</v>
      </c>
      <c r="BO55" s="145">
        <v>0</v>
      </c>
      <c r="BP55" s="145">
        <v>0</v>
      </c>
      <c r="BQ55" s="145">
        <v>0</v>
      </c>
      <c r="BR55" s="145">
        <v>0</v>
      </c>
      <c r="BS55" s="145">
        <v>0</v>
      </c>
      <c r="BT55" s="145">
        <v>0</v>
      </c>
      <c r="BU55" s="145">
        <v>0</v>
      </c>
      <c r="BV55" s="145">
        <v>0</v>
      </c>
      <c r="BW55" s="188"/>
      <c r="BX55" s="145">
        <v>0</v>
      </c>
      <c r="BY55" s="145"/>
      <c r="BZ55" s="189"/>
    </row>
    <row r="56" spans="1:78" s="139" customFormat="1" ht="37.5" customHeight="1" hidden="1">
      <c r="A56" s="45"/>
      <c r="B56" s="286"/>
      <c r="C56" s="134"/>
      <c r="D56" s="145">
        <f t="shared" si="56"/>
        <v>0</v>
      </c>
      <c r="E56" s="145">
        <f t="shared" si="57"/>
        <v>0</v>
      </c>
      <c r="F56" s="145">
        <f t="shared" si="58"/>
        <v>0</v>
      </c>
      <c r="G56" s="145">
        <f t="shared" si="59"/>
        <v>0</v>
      </c>
      <c r="H56" s="145">
        <f t="shared" si="60"/>
        <v>0</v>
      </c>
      <c r="I56" s="145">
        <f t="shared" si="61"/>
        <v>0</v>
      </c>
      <c r="J56" s="145">
        <f t="shared" si="62"/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0</v>
      </c>
      <c r="Z56" s="145">
        <v>0</v>
      </c>
      <c r="AA56" s="145">
        <v>0</v>
      </c>
      <c r="AB56" s="145">
        <v>0</v>
      </c>
      <c r="AC56" s="145">
        <v>0</v>
      </c>
      <c r="AD56" s="145">
        <v>0</v>
      </c>
      <c r="AE56" s="145">
        <v>0</v>
      </c>
      <c r="AF56" s="145">
        <v>0</v>
      </c>
      <c r="AG56" s="145">
        <v>0</v>
      </c>
      <c r="AH56" s="145">
        <v>0</v>
      </c>
      <c r="AI56" s="145">
        <v>0</v>
      </c>
      <c r="AJ56" s="145">
        <v>0</v>
      </c>
      <c r="AK56" s="145">
        <v>0</v>
      </c>
      <c r="AL56" s="145">
        <v>0</v>
      </c>
      <c r="AM56" s="145">
        <f t="shared" si="63"/>
        <v>0</v>
      </c>
      <c r="AN56" s="145">
        <f t="shared" si="64"/>
        <v>0</v>
      </c>
      <c r="AO56" s="145">
        <f t="shared" si="65"/>
        <v>0</v>
      </c>
      <c r="AP56" s="145">
        <f t="shared" si="66"/>
        <v>0</v>
      </c>
      <c r="AQ56" s="145">
        <f t="shared" si="67"/>
        <v>0</v>
      </c>
      <c r="AR56" s="145">
        <f t="shared" si="68"/>
        <v>0</v>
      </c>
      <c r="AS56" s="145">
        <f t="shared" si="69"/>
        <v>0</v>
      </c>
      <c r="AT56" s="145">
        <v>0</v>
      </c>
      <c r="AU56" s="145">
        <v>0</v>
      </c>
      <c r="AV56" s="145">
        <v>0</v>
      </c>
      <c r="AW56" s="145">
        <v>0</v>
      </c>
      <c r="AX56" s="145">
        <v>0</v>
      </c>
      <c r="AY56" s="145">
        <v>0</v>
      </c>
      <c r="AZ56" s="145">
        <v>0</v>
      </c>
      <c r="BA56" s="145">
        <v>0</v>
      </c>
      <c r="BB56" s="145">
        <v>0</v>
      </c>
      <c r="BC56" s="145">
        <v>0</v>
      </c>
      <c r="BD56" s="145">
        <v>0</v>
      </c>
      <c r="BE56" s="145">
        <v>0</v>
      </c>
      <c r="BF56" s="145">
        <v>0</v>
      </c>
      <c r="BG56" s="145">
        <v>0</v>
      </c>
      <c r="BH56" s="145">
        <v>0</v>
      </c>
      <c r="BI56" s="145"/>
      <c r="BJ56" s="145">
        <v>0</v>
      </c>
      <c r="BK56" s="145">
        <v>0</v>
      </c>
      <c r="BL56" s="145">
        <v>0</v>
      </c>
      <c r="BM56" s="145">
        <v>0</v>
      </c>
      <c r="BN56" s="145">
        <v>0</v>
      </c>
      <c r="BO56" s="145">
        <v>0</v>
      </c>
      <c r="BP56" s="145">
        <v>0</v>
      </c>
      <c r="BQ56" s="145">
        <v>0</v>
      </c>
      <c r="BR56" s="145">
        <v>0</v>
      </c>
      <c r="BS56" s="145">
        <v>0</v>
      </c>
      <c r="BT56" s="145">
        <v>0</v>
      </c>
      <c r="BU56" s="145">
        <v>0</v>
      </c>
      <c r="BV56" s="145">
        <v>0</v>
      </c>
      <c r="BW56" s="188"/>
      <c r="BX56" s="145">
        <v>0</v>
      </c>
      <c r="BY56" s="145"/>
      <c r="BZ56" s="189"/>
    </row>
    <row r="57" spans="1:78" s="139" customFormat="1" ht="37.5" customHeight="1" hidden="1">
      <c r="A57" s="45"/>
      <c r="B57" s="286"/>
      <c r="C57" s="134"/>
      <c r="D57" s="145">
        <f t="shared" si="56"/>
        <v>0</v>
      </c>
      <c r="E57" s="145">
        <f t="shared" si="57"/>
        <v>0</v>
      </c>
      <c r="F57" s="145">
        <f t="shared" si="58"/>
        <v>0</v>
      </c>
      <c r="G57" s="145">
        <f t="shared" si="59"/>
        <v>0</v>
      </c>
      <c r="H57" s="145">
        <f t="shared" si="60"/>
        <v>0</v>
      </c>
      <c r="I57" s="145">
        <f t="shared" si="61"/>
        <v>0</v>
      </c>
      <c r="J57" s="145">
        <f t="shared" si="62"/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5">
        <v>0</v>
      </c>
      <c r="AB57" s="145">
        <v>0</v>
      </c>
      <c r="AC57" s="145">
        <v>0</v>
      </c>
      <c r="AD57" s="145">
        <v>0</v>
      </c>
      <c r="AE57" s="145">
        <v>0</v>
      </c>
      <c r="AF57" s="145">
        <v>0</v>
      </c>
      <c r="AG57" s="145">
        <v>0</v>
      </c>
      <c r="AH57" s="145">
        <v>0</v>
      </c>
      <c r="AI57" s="145">
        <v>0</v>
      </c>
      <c r="AJ57" s="145">
        <v>0</v>
      </c>
      <c r="AK57" s="145">
        <v>0</v>
      </c>
      <c r="AL57" s="145">
        <v>0</v>
      </c>
      <c r="AM57" s="145">
        <f t="shared" si="63"/>
        <v>0</v>
      </c>
      <c r="AN57" s="145">
        <f t="shared" si="64"/>
        <v>0</v>
      </c>
      <c r="AO57" s="145">
        <f t="shared" si="65"/>
        <v>0</v>
      </c>
      <c r="AP57" s="145">
        <f t="shared" si="66"/>
        <v>0</v>
      </c>
      <c r="AQ57" s="145">
        <f t="shared" si="67"/>
        <v>0</v>
      </c>
      <c r="AR57" s="145">
        <f t="shared" si="68"/>
        <v>0</v>
      </c>
      <c r="AS57" s="145">
        <f t="shared" si="69"/>
        <v>0</v>
      </c>
      <c r="AT57" s="145">
        <v>0</v>
      </c>
      <c r="AU57" s="145">
        <v>0</v>
      </c>
      <c r="AV57" s="145">
        <v>0</v>
      </c>
      <c r="AW57" s="145">
        <v>0</v>
      </c>
      <c r="AX57" s="145">
        <v>0</v>
      </c>
      <c r="AY57" s="145">
        <v>0</v>
      </c>
      <c r="AZ57" s="145">
        <v>0</v>
      </c>
      <c r="BA57" s="145">
        <v>0</v>
      </c>
      <c r="BB57" s="145">
        <v>0</v>
      </c>
      <c r="BC57" s="145">
        <v>0</v>
      </c>
      <c r="BD57" s="145">
        <v>0</v>
      </c>
      <c r="BE57" s="145">
        <v>0</v>
      </c>
      <c r="BF57" s="145">
        <v>0</v>
      </c>
      <c r="BG57" s="145">
        <v>0</v>
      </c>
      <c r="BH57" s="145">
        <v>0</v>
      </c>
      <c r="BI57" s="145"/>
      <c r="BJ57" s="145">
        <v>0</v>
      </c>
      <c r="BK57" s="145">
        <v>0</v>
      </c>
      <c r="BL57" s="145">
        <v>0</v>
      </c>
      <c r="BM57" s="145">
        <v>0</v>
      </c>
      <c r="BN57" s="145">
        <v>0</v>
      </c>
      <c r="BO57" s="145">
        <v>0</v>
      </c>
      <c r="BP57" s="145">
        <v>0</v>
      </c>
      <c r="BQ57" s="145">
        <v>0</v>
      </c>
      <c r="BR57" s="145">
        <v>0</v>
      </c>
      <c r="BS57" s="145">
        <v>0</v>
      </c>
      <c r="BT57" s="145">
        <v>0</v>
      </c>
      <c r="BU57" s="145">
        <v>0</v>
      </c>
      <c r="BV57" s="145">
        <v>0</v>
      </c>
      <c r="BW57" s="188"/>
      <c r="BX57" s="145">
        <v>0</v>
      </c>
      <c r="BY57" s="145"/>
      <c r="BZ57" s="189"/>
    </row>
    <row r="58" spans="1:78" s="139" customFormat="1" ht="37.5" customHeight="1" hidden="1">
      <c r="A58" s="45"/>
      <c r="B58" s="286"/>
      <c r="C58" s="134"/>
      <c r="D58" s="145">
        <f t="shared" si="56"/>
        <v>0</v>
      </c>
      <c r="E58" s="145">
        <f t="shared" si="57"/>
        <v>0</v>
      </c>
      <c r="F58" s="145">
        <f t="shared" si="58"/>
        <v>0</v>
      </c>
      <c r="G58" s="145">
        <f t="shared" si="59"/>
        <v>0</v>
      </c>
      <c r="H58" s="145">
        <f t="shared" si="60"/>
        <v>0</v>
      </c>
      <c r="I58" s="145">
        <f t="shared" si="61"/>
        <v>0</v>
      </c>
      <c r="J58" s="145">
        <f t="shared" si="62"/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45">
        <v>0</v>
      </c>
      <c r="Z58" s="145">
        <v>0</v>
      </c>
      <c r="AA58" s="145">
        <v>0</v>
      </c>
      <c r="AB58" s="145">
        <v>0</v>
      </c>
      <c r="AC58" s="145">
        <v>0</v>
      </c>
      <c r="AD58" s="145">
        <v>0</v>
      </c>
      <c r="AE58" s="145">
        <v>0</v>
      </c>
      <c r="AF58" s="145">
        <v>0</v>
      </c>
      <c r="AG58" s="145">
        <v>0</v>
      </c>
      <c r="AH58" s="145">
        <v>0</v>
      </c>
      <c r="AI58" s="145">
        <v>0</v>
      </c>
      <c r="AJ58" s="145">
        <v>0</v>
      </c>
      <c r="AK58" s="145">
        <v>0</v>
      </c>
      <c r="AL58" s="145">
        <v>0</v>
      </c>
      <c r="AM58" s="145">
        <f t="shared" si="63"/>
        <v>0</v>
      </c>
      <c r="AN58" s="145">
        <f t="shared" si="64"/>
        <v>0</v>
      </c>
      <c r="AO58" s="145">
        <f t="shared" si="65"/>
        <v>0</v>
      </c>
      <c r="AP58" s="145">
        <f t="shared" si="66"/>
        <v>0</v>
      </c>
      <c r="AQ58" s="145">
        <f t="shared" si="67"/>
        <v>0</v>
      </c>
      <c r="AR58" s="145">
        <f t="shared" si="68"/>
        <v>0</v>
      </c>
      <c r="AS58" s="145">
        <f t="shared" si="69"/>
        <v>0</v>
      </c>
      <c r="AT58" s="145">
        <v>0</v>
      </c>
      <c r="AU58" s="145">
        <v>0</v>
      </c>
      <c r="AV58" s="145">
        <v>0</v>
      </c>
      <c r="AW58" s="145">
        <v>0</v>
      </c>
      <c r="AX58" s="145">
        <v>0</v>
      </c>
      <c r="AY58" s="145">
        <v>0</v>
      </c>
      <c r="AZ58" s="145">
        <v>0</v>
      </c>
      <c r="BA58" s="145">
        <v>0</v>
      </c>
      <c r="BB58" s="145">
        <v>0</v>
      </c>
      <c r="BC58" s="145">
        <v>0</v>
      </c>
      <c r="BD58" s="145">
        <v>0</v>
      </c>
      <c r="BE58" s="145">
        <v>0</v>
      </c>
      <c r="BF58" s="145">
        <v>0</v>
      </c>
      <c r="BG58" s="145">
        <v>0</v>
      </c>
      <c r="BH58" s="145">
        <v>0</v>
      </c>
      <c r="BI58" s="145"/>
      <c r="BJ58" s="145">
        <v>0</v>
      </c>
      <c r="BK58" s="145">
        <v>0</v>
      </c>
      <c r="BL58" s="145">
        <v>0</v>
      </c>
      <c r="BM58" s="145">
        <v>0</v>
      </c>
      <c r="BN58" s="145">
        <v>0</v>
      </c>
      <c r="BO58" s="145">
        <v>0</v>
      </c>
      <c r="BP58" s="145">
        <v>0</v>
      </c>
      <c r="BQ58" s="145">
        <v>0</v>
      </c>
      <c r="BR58" s="145">
        <v>0</v>
      </c>
      <c r="BS58" s="145">
        <v>0</v>
      </c>
      <c r="BT58" s="145">
        <v>0</v>
      </c>
      <c r="BU58" s="145">
        <v>0</v>
      </c>
      <c r="BV58" s="145">
        <v>0</v>
      </c>
      <c r="BW58" s="188"/>
      <c r="BX58" s="145">
        <v>0</v>
      </c>
      <c r="BY58" s="145"/>
      <c r="BZ58" s="189"/>
    </row>
    <row r="59" spans="1:78" s="139" customFormat="1" ht="36" customHeight="1" hidden="1">
      <c r="A59" s="45"/>
      <c r="B59" s="286"/>
      <c r="C59" s="134"/>
      <c r="D59" s="145">
        <f t="shared" si="56"/>
        <v>0</v>
      </c>
      <c r="E59" s="145">
        <f t="shared" si="57"/>
        <v>0</v>
      </c>
      <c r="F59" s="145">
        <f t="shared" si="58"/>
        <v>0</v>
      </c>
      <c r="G59" s="145">
        <f t="shared" si="59"/>
        <v>0</v>
      </c>
      <c r="H59" s="145">
        <f t="shared" si="60"/>
        <v>0</v>
      </c>
      <c r="I59" s="145">
        <f t="shared" si="61"/>
        <v>0</v>
      </c>
      <c r="J59" s="145">
        <f t="shared" si="62"/>
        <v>0</v>
      </c>
      <c r="K59" s="145">
        <v>0</v>
      </c>
      <c r="L59" s="145">
        <v>0</v>
      </c>
      <c r="M59" s="145">
        <v>0</v>
      </c>
      <c r="N59" s="145">
        <v>0</v>
      </c>
      <c r="O59" s="145"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145">
        <v>0</v>
      </c>
      <c r="V59" s="145">
        <v>0</v>
      </c>
      <c r="W59" s="145">
        <v>0</v>
      </c>
      <c r="X59" s="145">
        <v>0</v>
      </c>
      <c r="Y59" s="145">
        <v>0</v>
      </c>
      <c r="Z59" s="145">
        <v>0</v>
      </c>
      <c r="AA59" s="145">
        <v>0</v>
      </c>
      <c r="AB59" s="145">
        <v>0</v>
      </c>
      <c r="AC59" s="145">
        <v>0</v>
      </c>
      <c r="AD59" s="145">
        <v>0</v>
      </c>
      <c r="AE59" s="145">
        <v>0</v>
      </c>
      <c r="AF59" s="145">
        <v>0</v>
      </c>
      <c r="AG59" s="145">
        <v>0</v>
      </c>
      <c r="AH59" s="145">
        <v>0</v>
      </c>
      <c r="AI59" s="145">
        <v>0</v>
      </c>
      <c r="AJ59" s="145">
        <v>0</v>
      </c>
      <c r="AK59" s="145">
        <v>0</v>
      </c>
      <c r="AL59" s="145">
        <v>0</v>
      </c>
      <c r="AM59" s="145">
        <f t="shared" si="63"/>
        <v>0</v>
      </c>
      <c r="AN59" s="145">
        <f t="shared" si="64"/>
        <v>0</v>
      </c>
      <c r="AO59" s="145">
        <f t="shared" si="65"/>
        <v>0</v>
      </c>
      <c r="AP59" s="145">
        <f t="shared" si="66"/>
        <v>0</v>
      </c>
      <c r="AQ59" s="145">
        <f t="shared" si="67"/>
        <v>0</v>
      </c>
      <c r="AR59" s="145">
        <f t="shared" si="68"/>
        <v>0</v>
      </c>
      <c r="AS59" s="145">
        <f t="shared" si="69"/>
        <v>0</v>
      </c>
      <c r="AT59" s="145">
        <v>0</v>
      </c>
      <c r="AU59" s="145">
        <v>0</v>
      </c>
      <c r="AV59" s="145">
        <v>0</v>
      </c>
      <c r="AW59" s="145">
        <v>0</v>
      </c>
      <c r="AX59" s="145">
        <v>0</v>
      </c>
      <c r="AY59" s="145">
        <v>0</v>
      </c>
      <c r="AZ59" s="145">
        <v>0</v>
      </c>
      <c r="BA59" s="145">
        <v>0</v>
      </c>
      <c r="BB59" s="145">
        <v>0</v>
      </c>
      <c r="BC59" s="145">
        <v>0</v>
      </c>
      <c r="BD59" s="145">
        <v>0</v>
      </c>
      <c r="BE59" s="145">
        <v>0</v>
      </c>
      <c r="BF59" s="145">
        <v>0</v>
      </c>
      <c r="BG59" s="145">
        <v>0</v>
      </c>
      <c r="BH59" s="145">
        <v>0</v>
      </c>
      <c r="BI59" s="145"/>
      <c r="BJ59" s="145">
        <v>0</v>
      </c>
      <c r="BK59" s="145">
        <v>0</v>
      </c>
      <c r="BL59" s="145">
        <v>0</v>
      </c>
      <c r="BM59" s="145">
        <v>0</v>
      </c>
      <c r="BN59" s="145">
        <v>0</v>
      </c>
      <c r="BO59" s="145">
        <v>0</v>
      </c>
      <c r="BP59" s="145">
        <v>0</v>
      </c>
      <c r="BQ59" s="145">
        <v>0</v>
      </c>
      <c r="BR59" s="145">
        <v>0</v>
      </c>
      <c r="BS59" s="145">
        <v>0</v>
      </c>
      <c r="BT59" s="145">
        <v>0</v>
      </c>
      <c r="BU59" s="145">
        <v>0</v>
      </c>
      <c r="BV59" s="145">
        <v>0</v>
      </c>
      <c r="BW59" s="188"/>
      <c r="BX59" s="145">
        <v>0</v>
      </c>
      <c r="BY59" s="145"/>
      <c r="BZ59" s="189"/>
    </row>
    <row r="60" spans="1:78" s="139" customFormat="1" ht="31.5" customHeight="1" hidden="1">
      <c r="A60" s="45"/>
      <c r="B60" s="286"/>
      <c r="C60" s="134"/>
      <c r="D60" s="145">
        <f t="shared" si="56"/>
        <v>0</v>
      </c>
      <c r="E60" s="145">
        <f t="shared" si="57"/>
        <v>0</v>
      </c>
      <c r="F60" s="145">
        <f t="shared" si="58"/>
        <v>0</v>
      </c>
      <c r="G60" s="145">
        <f t="shared" si="59"/>
        <v>0</v>
      </c>
      <c r="H60" s="145">
        <f t="shared" si="60"/>
        <v>0</v>
      </c>
      <c r="I60" s="145">
        <f t="shared" si="61"/>
        <v>0</v>
      </c>
      <c r="J60" s="145">
        <f t="shared" si="62"/>
        <v>0</v>
      </c>
      <c r="K60" s="145">
        <v>0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v>0</v>
      </c>
      <c r="S60" s="145">
        <v>0</v>
      </c>
      <c r="T60" s="145">
        <v>0</v>
      </c>
      <c r="U60" s="145">
        <v>0</v>
      </c>
      <c r="V60" s="145">
        <v>0</v>
      </c>
      <c r="W60" s="145">
        <v>0</v>
      </c>
      <c r="X60" s="145">
        <v>0</v>
      </c>
      <c r="Y60" s="145">
        <v>0</v>
      </c>
      <c r="Z60" s="145">
        <v>0</v>
      </c>
      <c r="AA60" s="145">
        <v>0</v>
      </c>
      <c r="AB60" s="145">
        <v>0</v>
      </c>
      <c r="AC60" s="145">
        <v>0</v>
      </c>
      <c r="AD60" s="145">
        <v>0</v>
      </c>
      <c r="AE60" s="145">
        <v>0</v>
      </c>
      <c r="AF60" s="145">
        <v>0</v>
      </c>
      <c r="AG60" s="145">
        <v>0</v>
      </c>
      <c r="AH60" s="145">
        <v>0</v>
      </c>
      <c r="AI60" s="145">
        <v>0</v>
      </c>
      <c r="AJ60" s="145">
        <v>0</v>
      </c>
      <c r="AK60" s="145">
        <v>0</v>
      </c>
      <c r="AL60" s="145">
        <v>0</v>
      </c>
      <c r="AM60" s="145">
        <f t="shared" si="63"/>
        <v>0</v>
      </c>
      <c r="AN60" s="145">
        <f t="shared" si="64"/>
        <v>0</v>
      </c>
      <c r="AO60" s="145">
        <f t="shared" si="65"/>
        <v>0</v>
      </c>
      <c r="AP60" s="145">
        <f t="shared" si="66"/>
        <v>0</v>
      </c>
      <c r="AQ60" s="145">
        <f t="shared" si="67"/>
        <v>0</v>
      </c>
      <c r="AR60" s="145">
        <f t="shared" si="68"/>
        <v>0</v>
      </c>
      <c r="AS60" s="145">
        <f t="shared" si="69"/>
        <v>0</v>
      </c>
      <c r="AT60" s="145">
        <v>0</v>
      </c>
      <c r="AU60" s="145">
        <v>0</v>
      </c>
      <c r="AV60" s="145">
        <v>0</v>
      </c>
      <c r="AW60" s="145">
        <v>0</v>
      </c>
      <c r="AX60" s="145">
        <v>0</v>
      </c>
      <c r="AY60" s="145">
        <v>0</v>
      </c>
      <c r="AZ60" s="145">
        <v>0</v>
      </c>
      <c r="BA60" s="145">
        <v>0</v>
      </c>
      <c r="BB60" s="145">
        <v>0</v>
      </c>
      <c r="BC60" s="145">
        <v>0</v>
      </c>
      <c r="BD60" s="145">
        <v>0</v>
      </c>
      <c r="BE60" s="145">
        <v>0</v>
      </c>
      <c r="BF60" s="145">
        <v>0</v>
      </c>
      <c r="BG60" s="145">
        <v>0</v>
      </c>
      <c r="BH60" s="145">
        <v>0</v>
      </c>
      <c r="BI60" s="145"/>
      <c r="BJ60" s="145">
        <v>0</v>
      </c>
      <c r="BK60" s="145">
        <v>0</v>
      </c>
      <c r="BL60" s="145">
        <v>0</v>
      </c>
      <c r="BM60" s="145">
        <v>0</v>
      </c>
      <c r="BN60" s="145">
        <v>0</v>
      </c>
      <c r="BO60" s="145">
        <v>0</v>
      </c>
      <c r="BP60" s="145">
        <v>0</v>
      </c>
      <c r="BQ60" s="145">
        <v>0</v>
      </c>
      <c r="BR60" s="145">
        <v>0</v>
      </c>
      <c r="BS60" s="145">
        <v>0</v>
      </c>
      <c r="BT60" s="145">
        <v>0</v>
      </c>
      <c r="BU60" s="145">
        <v>0</v>
      </c>
      <c r="BV60" s="145">
        <v>0</v>
      </c>
      <c r="BW60" s="188"/>
      <c r="BX60" s="145">
        <v>0</v>
      </c>
      <c r="BY60" s="145"/>
      <c r="BZ60" s="189"/>
    </row>
    <row r="61" spans="1:78" s="139" customFormat="1" ht="31.5" customHeight="1" hidden="1">
      <c r="A61" s="45"/>
      <c r="B61" s="286"/>
      <c r="C61" s="134"/>
      <c r="D61" s="145">
        <f t="shared" si="56"/>
        <v>0</v>
      </c>
      <c r="E61" s="145">
        <f t="shared" si="57"/>
        <v>0</v>
      </c>
      <c r="F61" s="145">
        <f t="shared" si="58"/>
        <v>0</v>
      </c>
      <c r="G61" s="145">
        <f t="shared" si="59"/>
        <v>0</v>
      </c>
      <c r="H61" s="145">
        <f t="shared" si="60"/>
        <v>0</v>
      </c>
      <c r="I61" s="145">
        <f t="shared" si="61"/>
        <v>0</v>
      </c>
      <c r="J61" s="145">
        <f t="shared" si="62"/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145">
        <v>0</v>
      </c>
      <c r="V61" s="145">
        <v>0</v>
      </c>
      <c r="W61" s="145">
        <v>0</v>
      </c>
      <c r="X61" s="145">
        <v>0</v>
      </c>
      <c r="Y61" s="145">
        <v>0</v>
      </c>
      <c r="Z61" s="145">
        <v>0</v>
      </c>
      <c r="AA61" s="145">
        <v>0</v>
      </c>
      <c r="AB61" s="145">
        <v>0</v>
      </c>
      <c r="AC61" s="145">
        <v>0</v>
      </c>
      <c r="AD61" s="145">
        <v>0</v>
      </c>
      <c r="AE61" s="145">
        <v>0</v>
      </c>
      <c r="AF61" s="145">
        <v>0</v>
      </c>
      <c r="AG61" s="145">
        <v>0</v>
      </c>
      <c r="AH61" s="145">
        <v>0</v>
      </c>
      <c r="AI61" s="145">
        <v>0</v>
      </c>
      <c r="AJ61" s="145">
        <v>0</v>
      </c>
      <c r="AK61" s="145">
        <v>0</v>
      </c>
      <c r="AL61" s="145">
        <v>0</v>
      </c>
      <c r="AM61" s="145">
        <f t="shared" si="63"/>
        <v>0</v>
      </c>
      <c r="AN61" s="145">
        <f t="shared" si="64"/>
        <v>0</v>
      </c>
      <c r="AO61" s="145">
        <f t="shared" si="65"/>
        <v>0</v>
      </c>
      <c r="AP61" s="145">
        <f t="shared" si="66"/>
        <v>0</v>
      </c>
      <c r="AQ61" s="145">
        <f t="shared" si="67"/>
        <v>0</v>
      </c>
      <c r="AR61" s="145">
        <f t="shared" si="68"/>
        <v>0</v>
      </c>
      <c r="AS61" s="145">
        <f t="shared" si="69"/>
        <v>0</v>
      </c>
      <c r="AT61" s="145">
        <v>0</v>
      </c>
      <c r="AU61" s="145">
        <v>0</v>
      </c>
      <c r="AV61" s="145">
        <v>0</v>
      </c>
      <c r="AW61" s="145">
        <v>0</v>
      </c>
      <c r="AX61" s="145">
        <v>0</v>
      </c>
      <c r="AY61" s="145">
        <v>0</v>
      </c>
      <c r="AZ61" s="145">
        <v>0</v>
      </c>
      <c r="BA61" s="145">
        <v>0</v>
      </c>
      <c r="BB61" s="145">
        <v>0</v>
      </c>
      <c r="BC61" s="145">
        <v>0</v>
      </c>
      <c r="BD61" s="145">
        <v>0</v>
      </c>
      <c r="BE61" s="145">
        <v>0</v>
      </c>
      <c r="BF61" s="145">
        <v>0</v>
      </c>
      <c r="BG61" s="145">
        <v>0</v>
      </c>
      <c r="BH61" s="145">
        <v>0</v>
      </c>
      <c r="BI61" s="145"/>
      <c r="BJ61" s="145">
        <v>0</v>
      </c>
      <c r="BK61" s="145">
        <v>0</v>
      </c>
      <c r="BL61" s="145">
        <v>0</v>
      </c>
      <c r="BM61" s="145">
        <v>0</v>
      </c>
      <c r="BN61" s="145">
        <v>0</v>
      </c>
      <c r="BO61" s="145">
        <v>0</v>
      </c>
      <c r="BP61" s="145">
        <v>0</v>
      </c>
      <c r="BQ61" s="145">
        <v>0</v>
      </c>
      <c r="BR61" s="145">
        <v>0</v>
      </c>
      <c r="BS61" s="145">
        <v>0</v>
      </c>
      <c r="BT61" s="145">
        <v>0</v>
      </c>
      <c r="BU61" s="145">
        <v>0</v>
      </c>
      <c r="BV61" s="145">
        <v>0</v>
      </c>
      <c r="BW61" s="188"/>
      <c r="BX61" s="145">
        <v>0</v>
      </c>
      <c r="BY61" s="145"/>
      <c r="BZ61" s="189"/>
    </row>
    <row r="62" spans="1:78" s="139" customFormat="1" ht="18.75" hidden="1">
      <c r="A62" s="45"/>
      <c r="B62" s="286"/>
      <c r="C62" s="134"/>
      <c r="D62" s="145">
        <f t="shared" si="56"/>
        <v>0</v>
      </c>
      <c r="E62" s="145">
        <f t="shared" si="57"/>
        <v>0</v>
      </c>
      <c r="F62" s="145">
        <f t="shared" si="58"/>
        <v>0</v>
      </c>
      <c r="G62" s="145">
        <f t="shared" si="59"/>
        <v>0</v>
      </c>
      <c r="H62" s="145">
        <f t="shared" si="60"/>
        <v>0</v>
      </c>
      <c r="I62" s="145">
        <f t="shared" si="61"/>
        <v>0</v>
      </c>
      <c r="J62" s="145">
        <f t="shared" si="62"/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5">
        <v>0</v>
      </c>
      <c r="AB62" s="145">
        <v>0</v>
      </c>
      <c r="AC62" s="145">
        <v>0</v>
      </c>
      <c r="AD62" s="145">
        <v>0</v>
      </c>
      <c r="AE62" s="145">
        <v>0</v>
      </c>
      <c r="AF62" s="145">
        <v>0</v>
      </c>
      <c r="AG62" s="145">
        <v>0</v>
      </c>
      <c r="AH62" s="145">
        <v>0</v>
      </c>
      <c r="AI62" s="145">
        <v>0</v>
      </c>
      <c r="AJ62" s="145">
        <v>0</v>
      </c>
      <c r="AK62" s="145">
        <v>0</v>
      </c>
      <c r="AL62" s="145">
        <v>0</v>
      </c>
      <c r="AM62" s="145">
        <f t="shared" si="63"/>
        <v>0</v>
      </c>
      <c r="AN62" s="145">
        <f t="shared" si="64"/>
        <v>0</v>
      </c>
      <c r="AO62" s="145">
        <f t="shared" si="65"/>
        <v>0</v>
      </c>
      <c r="AP62" s="145">
        <f t="shared" si="66"/>
        <v>0</v>
      </c>
      <c r="AQ62" s="145">
        <f t="shared" si="67"/>
        <v>0</v>
      </c>
      <c r="AR62" s="145">
        <f t="shared" si="68"/>
        <v>0</v>
      </c>
      <c r="AS62" s="145">
        <f t="shared" si="69"/>
        <v>0</v>
      </c>
      <c r="AT62" s="145">
        <v>0</v>
      </c>
      <c r="AU62" s="145">
        <v>0</v>
      </c>
      <c r="AV62" s="145">
        <v>0</v>
      </c>
      <c r="AW62" s="145">
        <v>0</v>
      </c>
      <c r="AX62" s="145">
        <v>0</v>
      </c>
      <c r="AY62" s="145">
        <v>0</v>
      </c>
      <c r="AZ62" s="145">
        <v>0</v>
      </c>
      <c r="BA62" s="145">
        <v>0</v>
      </c>
      <c r="BB62" s="145">
        <v>0</v>
      </c>
      <c r="BC62" s="145">
        <v>0</v>
      </c>
      <c r="BD62" s="145">
        <v>0</v>
      </c>
      <c r="BE62" s="145">
        <v>0</v>
      </c>
      <c r="BF62" s="145">
        <v>0</v>
      </c>
      <c r="BG62" s="145">
        <v>0</v>
      </c>
      <c r="BH62" s="145">
        <v>0</v>
      </c>
      <c r="BI62" s="145"/>
      <c r="BJ62" s="145">
        <v>0</v>
      </c>
      <c r="BK62" s="145">
        <v>0</v>
      </c>
      <c r="BL62" s="145">
        <v>0</v>
      </c>
      <c r="BM62" s="145">
        <v>0</v>
      </c>
      <c r="BN62" s="145">
        <v>0</v>
      </c>
      <c r="BO62" s="145">
        <v>0</v>
      </c>
      <c r="BP62" s="145">
        <v>0</v>
      </c>
      <c r="BQ62" s="145">
        <v>0</v>
      </c>
      <c r="BR62" s="145">
        <v>0</v>
      </c>
      <c r="BS62" s="145">
        <v>0</v>
      </c>
      <c r="BT62" s="145">
        <v>0</v>
      </c>
      <c r="BU62" s="145">
        <v>0</v>
      </c>
      <c r="BV62" s="145">
        <v>0</v>
      </c>
      <c r="BW62" s="188"/>
      <c r="BX62" s="145">
        <v>0</v>
      </c>
      <c r="BY62" s="145"/>
      <c r="BZ62" s="189"/>
    </row>
    <row r="63" spans="1:78" s="139" customFormat="1" ht="18.75">
      <c r="A63" s="54" t="s">
        <v>101</v>
      </c>
      <c r="B63" s="304" t="s">
        <v>102</v>
      </c>
      <c r="C63" s="115">
        <f>SUM(C64:C66)</f>
        <v>0</v>
      </c>
      <c r="D63" s="192">
        <f>SUM(D64:D67)</f>
        <v>0</v>
      </c>
      <c r="E63" s="192">
        <f aca="true" t="shared" si="70" ref="E63:AM63">SUM(E64:E66)</f>
        <v>8.1741060288</v>
      </c>
      <c r="F63" s="192">
        <f t="shared" si="70"/>
        <v>0</v>
      </c>
      <c r="G63" s="192">
        <f t="shared" si="70"/>
        <v>0</v>
      </c>
      <c r="H63" s="192">
        <f t="shared" si="70"/>
        <v>0</v>
      </c>
      <c r="I63" s="192">
        <f t="shared" si="70"/>
        <v>0</v>
      </c>
      <c r="J63" s="192">
        <f t="shared" si="70"/>
        <v>0</v>
      </c>
      <c r="K63" s="192">
        <f t="shared" si="70"/>
        <v>0</v>
      </c>
      <c r="L63" s="192">
        <f t="shared" si="70"/>
        <v>0.854</v>
      </c>
      <c r="M63" s="192">
        <f t="shared" si="70"/>
        <v>0</v>
      </c>
      <c r="N63" s="192">
        <f t="shared" si="70"/>
        <v>0</v>
      </c>
      <c r="O63" s="192">
        <f t="shared" si="70"/>
        <v>0</v>
      </c>
      <c r="P63" s="192">
        <f t="shared" si="70"/>
        <v>0</v>
      </c>
      <c r="Q63" s="192">
        <f t="shared" si="70"/>
        <v>0</v>
      </c>
      <c r="R63" s="192">
        <f t="shared" si="70"/>
        <v>0</v>
      </c>
      <c r="S63" s="192">
        <f t="shared" si="70"/>
        <v>0</v>
      </c>
      <c r="T63" s="192">
        <f t="shared" si="70"/>
        <v>0</v>
      </c>
      <c r="U63" s="192">
        <f t="shared" si="70"/>
        <v>0</v>
      </c>
      <c r="V63" s="192">
        <f t="shared" si="70"/>
        <v>0</v>
      </c>
      <c r="W63" s="192">
        <f t="shared" si="70"/>
        <v>0</v>
      </c>
      <c r="X63" s="192">
        <f t="shared" si="70"/>
        <v>0</v>
      </c>
      <c r="Y63" s="192">
        <f t="shared" si="70"/>
        <v>0</v>
      </c>
      <c r="Z63" s="192">
        <f t="shared" si="70"/>
        <v>3.304</v>
      </c>
      <c r="AA63" s="192">
        <f t="shared" si="70"/>
        <v>0</v>
      </c>
      <c r="AB63" s="192">
        <f t="shared" si="70"/>
        <v>0</v>
      </c>
      <c r="AC63" s="192">
        <f t="shared" si="70"/>
        <v>0</v>
      </c>
      <c r="AD63" s="192">
        <f t="shared" si="70"/>
        <v>0</v>
      </c>
      <c r="AE63" s="192">
        <f t="shared" si="70"/>
        <v>0</v>
      </c>
      <c r="AF63" s="192">
        <f t="shared" si="70"/>
        <v>0</v>
      </c>
      <c r="AG63" s="192">
        <f t="shared" si="70"/>
        <v>4.016106028800001</v>
      </c>
      <c r="AH63" s="192">
        <f t="shared" si="70"/>
        <v>0</v>
      </c>
      <c r="AI63" s="192">
        <f t="shared" si="70"/>
        <v>0</v>
      </c>
      <c r="AJ63" s="192">
        <f t="shared" si="70"/>
        <v>0</v>
      </c>
      <c r="AK63" s="192">
        <f t="shared" si="70"/>
        <v>0</v>
      </c>
      <c r="AL63" s="192">
        <f t="shared" si="70"/>
        <v>0</v>
      </c>
      <c r="AM63" s="192">
        <f t="shared" si="70"/>
        <v>0</v>
      </c>
      <c r="AN63" s="192">
        <f aca="true" t="shared" si="71" ref="AN63:AS63">SUM(AN64:AN67)</f>
        <v>0.8544178</v>
      </c>
      <c r="AO63" s="192">
        <f t="shared" si="71"/>
        <v>0</v>
      </c>
      <c r="AP63" s="192">
        <f t="shared" si="71"/>
        <v>0</v>
      </c>
      <c r="AQ63" s="192">
        <f t="shared" si="71"/>
        <v>0</v>
      </c>
      <c r="AR63" s="192">
        <f t="shared" si="71"/>
        <v>0</v>
      </c>
      <c r="AS63" s="192">
        <f t="shared" si="71"/>
        <v>0</v>
      </c>
      <c r="AT63" s="192">
        <f>SUM(AT64:AT66)</f>
        <v>0</v>
      </c>
      <c r="AU63" s="152">
        <f aca="true" t="shared" si="72" ref="AU63:AZ63">SUM(AU64:AU67)</f>
        <v>0.8544178</v>
      </c>
      <c r="AV63" s="152">
        <f t="shared" si="72"/>
        <v>0</v>
      </c>
      <c r="AW63" s="152">
        <f t="shared" si="72"/>
        <v>0</v>
      </c>
      <c r="AX63" s="152">
        <f t="shared" si="72"/>
        <v>0</v>
      </c>
      <c r="AY63" s="152">
        <f t="shared" si="72"/>
        <v>0</v>
      </c>
      <c r="AZ63" s="152">
        <f t="shared" si="72"/>
        <v>0</v>
      </c>
      <c r="BA63" s="192">
        <f aca="true" t="shared" si="73" ref="BA63:BO63">SUM(BA64:BA66)</f>
        <v>0</v>
      </c>
      <c r="BB63" s="192">
        <f t="shared" si="73"/>
        <v>0</v>
      </c>
      <c r="BC63" s="192">
        <f t="shared" si="73"/>
        <v>0</v>
      </c>
      <c r="BD63" s="192">
        <f t="shared" si="73"/>
        <v>0</v>
      </c>
      <c r="BE63" s="192">
        <f t="shared" si="73"/>
        <v>0</v>
      </c>
      <c r="BF63" s="192">
        <f t="shared" si="73"/>
        <v>0</v>
      </c>
      <c r="BG63" s="192">
        <f t="shared" si="73"/>
        <v>0</v>
      </c>
      <c r="BH63" s="194">
        <f t="shared" si="73"/>
        <v>0</v>
      </c>
      <c r="BI63" s="194">
        <f t="shared" si="73"/>
        <v>0</v>
      </c>
      <c r="BJ63" s="194">
        <f t="shared" si="73"/>
        <v>0</v>
      </c>
      <c r="BK63" s="194">
        <f t="shared" si="73"/>
        <v>0</v>
      </c>
      <c r="BL63" s="194">
        <f t="shared" si="73"/>
        <v>0</v>
      </c>
      <c r="BM63" s="194">
        <f t="shared" si="73"/>
        <v>0</v>
      </c>
      <c r="BN63" s="194">
        <f t="shared" si="73"/>
        <v>0</v>
      </c>
      <c r="BO63" s="192">
        <f t="shared" si="73"/>
        <v>0</v>
      </c>
      <c r="BP63" s="192">
        <f aca="true" t="shared" si="74" ref="BP63:BU63">SUM(BP64:BP67)</f>
        <v>0</v>
      </c>
      <c r="BQ63" s="192">
        <f t="shared" si="74"/>
        <v>0</v>
      </c>
      <c r="BR63" s="192">
        <f t="shared" si="74"/>
        <v>0</v>
      </c>
      <c r="BS63" s="192">
        <f t="shared" si="74"/>
        <v>0</v>
      </c>
      <c r="BT63" s="192">
        <f t="shared" si="74"/>
        <v>0</v>
      </c>
      <c r="BU63" s="192">
        <f t="shared" si="74"/>
        <v>0</v>
      </c>
      <c r="BV63" s="192">
        <f>AN63-E63</f>
        <v>-7.3196882288000005</v>
      </c>
      <c r="BW63" s="195">
        <f>BV63/E63</f>
        <v>-0.8954726306473623</v>
      </c>
      <c r="BX63" s="192">
        <f>AM63-D63</f>
        <v>0</v>
      </c>
      <c r="BY63" s="192"/>
      <c r="BZ63" s="29"/>
    </row>
    <row r="64" spans="1:78" s="139" customFormat="1" ht="31.5">
      <c r="A64" s="54" t="s">
        <v>101</v>
      </c>
      <c r="B64" s="286" t="s">
        <v>104</v>
      </c>
      <c r="C64" s="137"/>
      <c r="D64" s="115">
        <f aca="true" t="shared" si="75" ref="D64:E67">K64+R64++Y64+AF64</f>
        <v>0</v>
      </c>
      <c r="E64" s="115">
        <f t="shared" si="75"/>
        <v>7.714106028800001</v>
      </c>
      <c r="F64" s="115">
        <v>0</v>
      </c>
      <c r="G64" s="115">
        <f>N64+U64++AB64+AI64</f>
        <v>0</v>
      </c>
      <c r="H64" s="115">
        <f>O64+V64++AC64+AJ64</f>
        <v>0</v>
      </c>
      <c r="I64" s="115">
        <f>P64+W64++AD64+AK64</f>
        <v>0</v>
      </c>
      <c r="J64" s="115">
        <f>Q64+X64++AE64+AL64</f>
        <v>0</v>
      </c>
      <c r="K64" s="115">
        <v>0</v>
      </c>
      <c r="L64" s="115">
        <f>'12 Квартал освоение'!N64</f>
        <v>0.854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f>'12 Квартал освоение'!V64</f>
        <v>3.074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f>'12 Квартал освоение'!Z64</f>
        <v>3.786106028800001</v>
      </c>
      <c r="AH64" s="115">
        <v>0</v>
      </c>
      <c r="AI64" s="115">
        <v>0</v>
      </c>
      <c r="AJ64" s="115">
        <v>0</v>
      </c>
      <c r="AK64" s="115">
        <v>0</v>
      </c>
      <c r="AL64" s="115">
        <v>0</v>
      </c>
      <c r="AM64" s="115">
        <f>AT64+BA64++BH64+BO64</f>
        <v>0</v>
      </c>
      <c r="AN64" s="115">
        <f aca="true" t="shared" si="76" ref="AN64:AP67">AU64+BB64++BI64+BP64</f>
        <v>0</v>
      </c>
      <c r="AO64" s="115">
        <f t="shared" si="76"/>
        <v>0</v>
      </c>
      <c r="AP64" s="115">
        <f t="shared" si="76"/>
        <v>0</v>
      </c>
      <c r="AQ64" s="115">
        <f aca="true" t="shared" si="77" ref="AQ64:AS67">AX64+BE64++BL64+BS64</f>
        <v>0</v>
      </c>
      <c r="AR64" s="115">
        <f t="shared" si="77"/>
        <v>0</v>
      </c>
      <c r="AS64" s="115">
        <f t="shared" si="77"/>
        <v>0</v>
      </c>
      <c r="AT64" s="115">
        <v>0</v>
      </c>
      <c r="AU64" s="115">
        <v>0</v>
      </c>
      <c r="AV64" s="115">
        <v>0</v>
      </c>
      <c r="AW64" s="115">
        <v>0</v>
      </c>
      <c r="AX64" s="115">
        <v>0</v>
      </c>
      <c r="AY64" s="115">
        <v>0</v>
      </c>
      <c r="AZ64" s="115">
        <v>0</v>
      </c>
      <c r="BA64" s="115">
        <v>0</v>
      </c>
      <c r="BB64" s="115">
        <v>0</v>
      </c>
      <c r="BC64" s="145">
        <v>0</v>
      </c>
      <c r="BD64" s="115">
        <v>0</v>
      </c>
      <c r="BE64" s="115">
        <v>0</v>
      </c>
      <c r="BF64" s="115">
        <v>0</v>
      </c>
      <c r="BG64" s="115">
        <v>0</v>
      </c>
      <c r="BH64" s="145">
        <v>0</v>
      </c>
      <c r="BI64" s="145">
        <v>0</v>
      </c>
      <c r="BJ64" s="145">
        <v>0</v>
      </c>
      <c r="BK64" s="145">
        <v>0</v>
      </c>
      <c r="BL64" s="145">
        <v>0</v>
      </c>
      <c r="BM64" s="145">
        <v>0</v>
      </c>
      <c r="BN64" s="145">
        <v>0</v>
      </c>
      <c r="BO64" s="115">
        <v>0</v>
      </c>
      <c r="BP64" s="145">
        <f>'12 Квартал освоение'!AB64</f>
        <v>0</v>
      </c>
      <c r="BQ64" s="115">
        <v>0</v>
      </c>
      <c r="BR64" s="115">
        <v>0</v>
      </c>
      <c r="BS64" s="115">
        <v>0</v>
      </c>
      <c r="BT64" s="115">
        <v>0</v>
      </c>
      <c r="BU64" s="115">
        <v>0</v>
      </c>
      <c r="BV64" s="115">
        <f>AN64-E64</f>
        <v>-7.714106028800001</v>
      </c>
      <c r="BW64" s="188">
        <f>BV64/E64</f>
        <v>-1</v>
      </c>
      <c r="BX64" s="115">
        <f>AM64-D64</f>
        <v>0</v>
      </c>
      <c r="BY64" s="115"/>
      <c r="BZ64" s="189" t="s">
        <v>230</v>
      </c>
    </row>
    <row r="65" spans="1:78" s="139" customFormat="1" ht="31.5">
      <c r="A65" s="54" t="s">
        <v>101</v>
      </c>
      <c r="B65" s="286" t="s">
        <v>106</v>
      </c>
      <c r="C65" s="137"/>
      <c r="D65" s="115">
        <f t="shared" si="75"/>
        <v>0</v>
      </c>
      <c r="E65" s="115">
        <f t="shared" si="75"/>
        <v>0.46</v>
      </c>
      <c r="F65" s="115">
        <f aca="true" t="shared" si="78" ref="F65:G67">M65+T65++AA65+AH65</f>
        <v>0</v>
      </c>
      <c r="G65" s="115">
        <f t="shared" si="78"/>
        <v>0</v>
      </c>
      <c r="H65" s="115">
        <v>0</v>
      </c>
      <c r="I65" s="115">
        <f aca="true" t="shared" si="79" ref="I65:J67">P65+W65++AD65+AK65</f>
        <v>0</v>
      </c>
      <c r="J65" s="115">
        <f t="shared" si="79"/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f>'12 Квартал освоение'!V65</f>
        <v>0.23</v>
      </c>
      <c r="AA65" s="115">
        <v>0</v>
      </c>
      <c r="AB65" s="115">
        <v>0</v>
      </c>
      <c r="AC65" s="115">
        <v>0</v>
      </c>
      <c r="AD65" s="115">
        <v>0</v>
      </c>
      <c r="AE65" s="115">
        <v>0</v>
      </c>
      <c r="AF65" s="115">
        <v>0</v>
      </c>
      <c r="AG65" s="115">
        <f>'12 Квартал освоение'!Z65</f>
        <v>0.23</v>
      </c>
      <c r="AH65" s="115">
        <v>0</v>
      </c>
      <c r="AI65" s="115">
        <v>0</v>
      </c>
      <c r="AJ65" s="115">
        <v>0</v>
      </c>
      <c r="AK65" s="115">
        <v>0</v>
      </c>
      <c r="AL65" s="115">
        <v>0</v>
      </c>
      <c r="AM65" s="115">
        <f>AT65+BA65++BH65+BO65</f>
        <v>0</v>
      </c>
      <c r="AN65" s="115">
        <f t="shared" si="76"/>
        <v>0</v>
      </c>
      <c r="AO65" s="115">
        <f>AV65+BC65++BJ65+BQ65</f>
        <v>0</v>
      </c>
      <c r="AP65" s="115">
        <f t="shared" si="76"/>
        <v>0</v>
      </c>
      <c r="AQ65" s="115">
        <f t="shared" si="77"/>
        <v>0</v>
      </c>
      <c r="AR65" s="115">
        <f t="shared" si="77"/>
        <v>0</v>
      </c>
      <c r="AS65" s="115">
        <f t="shared" si="77"/>
        <v>0</v>
      </c>
      <c r="AT65" s="115">
        <v>0</v>
      </c>
      <c r="AU65" s="115">
        <v>0</v>
      </c>
      <c r="AV65" s="115">
        <v>0</v>
      </c>
      <c r="AW65" s="115">
        <v>0</v>
      </c>
      <c r="AX65" s="115">
        <v>0</v>
      </c>
      <c r="AY65" s="115">
        <v>0</v>
      </c>
      <c r="AZ65" s="115">
        <v>0</v>
      </c>
      <c r="BA65" s="115">
        <v>0</v>
      </c>
      <c r="BB65" s="115">
        <v>0</v>
      </c>
      <c r="BC65" s="115">
        <v>0</v>
      </c>
      <c r="BD65" s="115">
        <v>0</v>
      </c>
      <c r="BE65" s="115">
        <v>0</v>
      </c>
      <c r="BF65" s="115">
        <v>0</v>
      </c>
      <c r="BG65" s="115">
        <v>0</v>
      </c>
      <c r="BH65" s="145">
        <v>0</v>
      </c>
      <c r="BI65" s="145">
        <v>0</v>
      </c>
      <c r="BJ65" s="145">
        <v>0</v>
      </c>
      <c r="BK65" s="145">
        <v>0</v>
      </c>
      <c r="BL65" s="145">
        <v>0</v>
      </c>
      <c r="BM65" s="145">
        <v>0</v>
      </c>
      <c r="BN65" s="145">
        <v>0</v>
      </c>
      <c r="BO65" s="115">
        <v>0</v>
      </c>
      <c r="BP65" s="115">
        <v>0</v>
      </c>
      <c r="BQ65" s="115">
        <v>0</v>
      </c>
      <c r="BR65" s="115">
        <v>0</v>
      </c>
      <c r="BS65" s="115">
        <v>0</v>
      </c>
      <c r="BT65" s="115">
        <v>0</v>
      </c>
      <c r="BU65" s="115">
        <v>0</v>
      </c>
      <c r="BV65" s="115">
        <f>AN65-E65</f>
        <v>-0.46</v>
      </c>
      <c r="BW65" s="188">
        <f>BV65/E65</f>
        <v>-1</v>
      </c>
      <c r="BX65" s="115">
        <f>AM65-D65</f>
        <v>0</v>
      </c>
      <c r="BY65" s="115"/>
      <c r="BZ65" s="189" t="s">
        <v>230</v>
      </c>
    </row>
    <row r="66" spans="1:78" s="139" customFormat="1" ht="18.75" hidden="1">
      <c r="A66" s="54" t="s">
        <v>101</v>
      </c>
      <c r="B66" s="286" t="s">
        <v>108</v>
      </c>
      <c r="C66" s="137"/>
      <c r="D66" s="115">
        <f t="shared" si="75"/>
        <v>0</v>
      </c>
      <c r="E66" s="115">
        <f t="shared" si="75"/>
        <v>0</v>
      </c>
      <c r="F66" s="115">
        <f t="shared" si="78"/>
        <v>0</v>
      </c>
      <c r="G66" s="115">
        <f t="shared" si="78"/>
        <v>0</v>
      </c>
      <c r="H66" s="115">
        <v>0</v>
      </c>
      <c r="I66" s="115">
        <f t="shared" si="79"/>
        <v>0</v>
      </c>
      <c r="J66" s="115">
        <f t="shared" si="79"/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5">
        <v>0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15">
        <v>0</v>
      </c>
      <c r="AG66" s="115">
        <v>0</v>
      </c>
      <c r="AH66" s="115">
        <v>0</v>
      </c>
      <c r="AI66" s="115">
        <v>0</v>
      </c>
      <c r="AJ66" s="115">
        <v>0</v>
      </c>
      <c r="AK66" s="115">
        <v>0</v>
      </c>
      <c r="AL66" s="115">
        <v>0</v>
      </c>
      <c r="AM66" s="115">
        <f>AT66+BA66++BH66+BO66</f>
        <v>0</v>
      </c>
      <c r="AN66" s="115">
        <f t="shared" si="76"/>
        <v>0</v>
      </c>
      <c r="AO66" s="115">
        <f>AV66+BC66++BJ66+BQ66</f>
        <v>0</v>
      </c>
      <c r="AP66" s="115">
        <f t="shared" si="76"/>
        <v>0</v>
      </c>
      <c r="AQ66" s="115">
        <f t="shared" si="77"/>
        <v>0</v>
      </c>
      <c r="AR66" s="115">
        <f t="shared" si="77"/>
        <v>0</v>
      </c>
      <c r="AS66" s="115">
        <f t="shared" si="77"/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45">
        <v>0</v>
      </c>
      <c r="BI66" s="145">
        <v>0</v>
      </c>
      <c r="BJ66" s="145">
        <v>0</v>
      </c>
      <c r="BK66" s="145">
        <v>0</v>
      </c>
      <c r="BL66" s="145">
        <v>0</v>
      </c>
      <c r="BM66" s="145">
        <v>0</v>
      </c>
      <c r="BN66" s="14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0</v>
      </c>
      <c r="BV66" s="115">
        <f>AN66-E66</f>
        <v>0</v>
      </c>
      <c r="BW66" s="188" t="e">
        <f>BV66/E66</f>
        <v>#DIV/0!</v>
      </c>
      <c r="BX66" s="115">
        <f>AM66-D66</f>
        <v>0</v>
      </c>
      <c r="BY66" s="115"/>
      <c r="BZ66" s="189"/>
    </row>
    <row r="67" spans="1:78" s="139" customFormat="1" ht="18.75">
      <c r="A67" s="199"/>
      <c r="B67" s="286" t="s">
        <v>118</v>
      </c>
      <c r="C67" s="137"/>
      <c r="D67" s="115">
        <f t="shared" si="75"/>
        <v>0</v>
      </c>
      <c r="E67" s="115">
        <f t="shared" si="75"/>
        <v>0</v>
      </c>
      <c r="F67" s="115">
        <f t="shared" si="78"/>
        <v>0</v>
      </c>
      <c r="G67" s="115">
        <f t="shared" si="78"/>
        <v>0</v>
      </c>
      <c r="H67" s="115">
        <f>O67+V67++AC67+AJ67</f>
        <v>0</v>
      </c>
      <c r="I67" s="115">
        <f t="shared" si="79"/>
        <v>0</v>
      </c>
      <c r="J67" s="115">
        <f t="shared" si="79"/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15">
        <v>0</v>
      </c>
      <c r="AK67" s="115">
        <v>0</v>
      </c>
      <c r="AL67" s="115">
        <v>0</v>
      </c>
      <c r="AM67" s="115">
        <f>AT67+BA67++BH67+BO67</f>
        <v>0</v>
      </c>
      <c r="AN67" s="115">
        <f t="shared" si="76"/>
        <v>0.8544178</v>
      </c>
      <c r="AO67" s="115">
        <f>AV67+BC67++BJ67+BQ67</f>
        <v>0</v>
      </c>
      <c r="AP67" s="115">
        <f t="shared" si="76"/>
        <v>0</v>
      </c>
      <c r="AQ67" s="115">
        <f t="shared" si="77"/>
        <v>0</v>
      </c>
      <c r="AR67" s="115">
        <f t="shared" si="77"/>
        <v>0</v>
      </c>
      <c r="AS67" s="115">
        <f t="shared" si="77"/>
        <v>0</v>
      </c>
      <c r="AT67" s="115">
        <v>0</v>
      </c>
      <c r="AU67" s="115">
        <f>'12 Квартал освоение'!P70</f>
        <v>0.8544178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45">
        <v>0</v>
      </c>
      <c r="BC67" s="145">
        <v>0</v>
      </c>
      <c r="BD67" s="145">
        <v>0</v>
      </c>
      <c r="BE67" s="145">
        <v>0</v>
      </c>
      <c r="BF67" s="145">
        <v>0</v>
      </c>
      <c r="BG67" s="145">
        <v>0</v>
      </c>
      <c r="BH67" s="145">
        <v>0</v>
      </c>
      <c r="BI67" s="193">
        <v>0</v>
      </c>
      <c r="BJ67" s="145">
        <v>0</v>
      </c>
      <c r="BK67" s="145">
        <v>0</v>
      </c>
      <c r="BL67" s="145">
        <v>0</v>
      </c>
      <c r="BM67" s="145">
        <v>0</v>
      </c>
      <c r="BN67" s="145">
        <v>0</v>
      </c>
      <c r="BO67" s="145">
        <v>0</v>
      </c>
      <c r="BP67" s="147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f>AN67-E67</f>
        <v>0.8544178</v>
      </c>
      <c r="BW67" s="188"/>
      <c r="BX67" s="115">
        <f>AM67-D67</f>
        <v>0</v>
      </c>
      <c r="BY67" s="115"/>
      <c r="BZ67" s="200"/>
    </row>
    <row r="68" ht="15.75">
      <c r="B68" s="286"/>
    </row>
    <row r="69" spans="26:47" ht="15.75">
      <c r="Z69" s="69"/>
      <c r="AG69" s="69"/>
      <c r="AU69" s="69"/>
    </row>
    <row r="70" spans="26:61" ht="15.75">
      <c r="Z70" s="72"/>
      <c r="AG70" s="72"/>
      <c r="AN70" s="72"/>
      <c r="AU70" s="72"/>
      <c r="BB70" s="72"/>
      <c r="BI70" s="72"/>
    </row>
    <row r="71" ht="15.75">
      <c r="AU71" s="69"/>
    </row>
    <row r="72" ht="15.75">
      <c r="BT72" s="72"/>
    </row>
    <row r="74" ht="15.75">
      <c r="BT74" s="72"/>
    </row>
    <row r="79" spans="5:7" ht="15.75">
      <c r="E79" s="72"/>
      <c r="G79" s="69"/>
    </row>
  </sheetData>
  <sheetProtection selectLockedCells="1" selectUnlockedCells="1"/>
  <mergeCells count="39">
    <mergeCell ref="D17:AL17"/>
    <mergeCell ref="AM17:BU17"/>
    <mergeCell ref="A4:BZ4"/>
    <mergeCell ref="A6:BZ6"/>
    <mergeCell ref="A7:BZ7"/>
    <mergeCell ref="A9:BZ9"/>
    <mergeCell ref="A10:W10"/>
    <mergeCell ref="A12:BZ12"/>
    <mergeCell ref="A13:AL13"/>
    <mergeCell ref="A15:BZ15"/>
    <mergeCell ref="A16:A20"/>
    <mergeCell ref="B16:B20"/>
    <mergeCell ref="C16:C20"/>
    <mergeCell ref="D16:AL16"/>
    <mergeCell ref="AF18:AL18"/>
    <mergeCell ref="E19:J19"/>
    <mergeCell ref="L19:Q19"/>
    <mergeCell ref="S19:X19"/>
    <mergeCell ref="Z19:AE19"/>
    <mergeCell ref="AG19:AL19"/>
    <mergeCell ref="BV19:BW19"/>
    <mergeCell ref="BI19:BN19"/>
    <mergeCell ref="AN19:AS19"/>
    <mergeCell ref="AU19:AZ19"/>
    <mergeCell ref="AM16:BY16"/>
    <mergeCell ref="BB19:BG19"/>
    <mergeCell ref="BA18:BG18"/>
    <mergeCell ref="AT18:AZ18"/>
    <mergeCell ref="BH18:BN18"/>
    <mergeCell ref="D18:J18"/>
    <mergeCell ref="K18:Q18"/>
    <mergeCell ref="R18:X18"/>
    <mergeCell ref="Y18:AE18"/>
    <mergeCell ref="BZ16:BZ20"/>
    <mergeCell ref="BX19:BY19"/>
    <mergeCell ref="BO18:BU18"/>
    <mergeCell ref="AM18:AS18"/>
    <mergeCell ref="BV17:BY18"/>
    <mergeCell ref="BP19:BU19"/>
  </mergeCells>
  <dataValidations count="1">
    <dataValidation type="textLength" operator="lessThanOrEqual" allowBlank="1" showErrorMessage="1" errorTitle="Ошибка" error="Допускается ввод не более 900 символов!" sqref="B64:B66 B46:B50 B52:B62 B32:B44">
      <formula1>900</formula1>
    </dataValidation>
  </dataValidations>
  <printOptions/>
  <pageMargins left="0.7" right="0.7" top="0.75" bottom="0.75" header="0.5118055555555555" footer="0.5118055555555555"/>
  <pageSetup fitToHeight="3" fitToWidth="1" horizontalDpi="300" verticalDpi="300" orientation="landscape" paperSize="9" scale="13" r:id="rId1"/>
  <colBreaks count="1" manualBreakCount="1">
    <brk id="7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3"/>
  <sheetViews>
    <sheetView view="pageBreakPreview" zoomScaleNormal="85" zoomScaleSheetLayoutView="100" zoomScalePageLayoutView="0" workbookViewId="0" topLeftCell="B7">
      <pane xSplit="1" topLeftCell="C1" activePane="topRight" state="frozen"/>
      <selection pane="topLeft" activeCell="B16" sqref="B16"/>
      <selection pane="topRight" activeCell="L49" sqref="K49:L49"/>
    </sheetView>
  </sheetViews>
  <sheetFormatPr defaultColWidth="9.8515625" defaultRowHeight="12.75"/>
  <cols>
    <col min="1" max="1" width="13.57421875" style="1" customWidth="1"/>
    <col min="2" max="2" width="80.8515625" style="2" customWidth="1"/>
    <col min="3" max="3" width="16.8515625" style="1" customWidth="1"/>
    <col min="4" max="5" width="6.140625" style="164" customWidth="1"/>
    <col min="6" max="7" width="7.28125" style="164" customWidth="1"/>
    <col min="8" max="8" width="7.421875" style="164" customWidth="1"/>
    <col min="9" max="10" width="6.140625" style="164" customWidth="1"/>
    <col min="11" max="12" width="7.28125" style="164" customWidth="1"/>
    <col min="13" max="13" width="6.140625" style="164" customWidth="1"/>
    <col min="14" max="15" width="6.140625" style="165" customWidth="1"/>
    <col min="16" max="17" width="7.28125" style="165" customWidth="1"/>
    <col min="18" max="18" width="6.140625" style="165" customWidth="1"/>
    <col min="19" max="20" width="6.140625" style="164" customWidth="1"/>
    <col min="21" max="22" width="7.28125" style="164" customWidth="1"/>
    <col min="23" max="25" width="6.140625" style="164" customWidth="1"/>
    <col min="26" max="27" width="7.28125" style="164" customWidth="1"/>
    <col min="28" max="30" width="6.140625" style="164" customWidth="1"/>
    <col min="31" max="31" width="8.421875" style="164" customWidth="1"/>
    <col min="32" max="32" width="7.28125" style="164" customWidth="1"/>
    <col min="33" max="35" width="6.140625" style="164" customWidth="1"/>
    <col min="36" max="37" width="7.28125" style="164" customWidth="1"/>
    <col min="38" max="38" width="6.140625" style="164" customWidth="1"/>
    <col min="39" max="39" width="6.7109375" style="164" customWidth="1"/>
    <col min="40" max="40" width="6.57421875" style="164" customWidth="1"/>
    <col min="41" max="41" width="6.8515625" style="164" customWidth="1"/>
    <col min="42" max="42" width="6.57421875" style="164" customWidth="1"/>
    <col min="43" max="43" width="7.28125" style="164" customWidth="1"/>
    <col min="44" max="44" width="6.57421875" style="201" customWidth="1"/>
    <col min="45" max="45" width="7.140625" style="201" customWidth="1"/>
    <col min="46" max="46" width="7.57421875" style="201" customWidth="1"/>
    <col min="47" max="47" width="7.28125" style="201" customWidth="1"/>
    <col min="48" max="48" width="7.140625" style="201" customWidth="1"/>
    <col min="49" max="49" width="9.57421875" style="164" customWidth="1"/>
    <col min="50" max="50" width="6.140625" style="164" customWidth="1"/>
    <col min="51" max="52" width="7.28125" style="164" customWidth="1"/>
    <col min="53" max="53" width="8.00390625" style="164" customWidth="1"/>
    <col min="54" max="54" width="85.7109375" style="1" customWidth="1"/>
    <col min="55" max="16384" width="9.8515625" style="7" customWidth="1"/>
  </cols>
  <sheetData>
    <row r="1" spans="1:54" ht="18.75">
      <c r="A1" s="73"/>
      <c r="S1" s="165"/>
      <c r="T1" s="165"/>
      <c r="U1" s="165"/>
      <c r="V1" s="165"/>
      <c r="W1" s="165"/>
      <c r="X1" s="165"/>
      <c r="Y1" s="165"/>
      <c r="Z1" s="165"/>
      <c r="AA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W1" s="165"/>
      <c r="AX1" s="165"/>
      <c r="AY1" s="165"/>
      <c r="AZ1" s="165"/>
      <c r="BA1" s="165"/>
      <c r="BB1" s="202" t="s">
        <v>206</v>
      </c>
    </row>
    <row r="2" spans="19:54" ht="18.75">
      <c r="S2" s="165"/>
      <c r="T2" s="165"/>
      <c r="U2" s="165"/>
      <c r="V2" s="165"/>
      <c r="W2" s="165"/>
      <c r="X2" s="165"/>
      <c r="Y2" s="165"/>
      <c r="Z2" s="165"/>
      <c r="AA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W2" s="165"/>
      <c r="AX2" s="165"/>
      <c r="AY2" s="165"/>
      <c r="AZ2" s="165"/>
      <c r="BA2" s="165"/>
      <c r="BB2" s="202" t="s">
        <v>2</v>
      </c>
    </row>
    <row r="3" spans="19:54" ht="18.75">
      <c r="S3" s="165"/>
      <c r="T3" s="165"/>
      <c r="U3" s="165"/>
      <c r="V3" s="165"/>
      <c r="W3" s="165"/>
      <c r="X3" s="165"/>
      <c r="Y3" s="165"/>
      <c r="Z3" s="165"/>
      <c r="AA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W3" s="165"/>
      <c r="AX3" s="165"/>
      <c r="AY3" s="165"/>
      <c r="AZ3" s="165"/>
      <c r="BA3" s="165"/>
      <c r="BB3" s="202" t="s">
        <v>3</v>
      </c>
    </row>
    <row r="4" spans="1:54" ht="18.75">
      <c r="A4" s="322" t="s">
        <v>179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</row>
    <row r="5" spans="4:54" ht="18.75">
      <c r="D5" s="4"/>
      <c r="E5" s="4"/>
      <c r="F5" s="4"/>
      <c r="G5" s="4"/>
      <c r="H5" s="4"/>
      <c r="I5" s="4"/>
      <c r="J5" s="4"/>
      <c r="K5" s="4"/>
      <c r="L5" s="4"/>
      <c r="M5" s="4"/>
      <c r="N5" s="25"/>
      <c r="O5" s="25"/>
      <c r="P5" s="25"/>
      <c r="Q5" s="25"/>
      <c r="R5" s="25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203"/>
      <c r="AS5" s="203"/>
      <c r="AT5" s="203"/>
      <c r="AU5" s="203"/>
      <c r="AV5" s="203"/>
      <c r="AW5" s="7"/>
      <c r="AX5" s="7"/>
      <c r="AY5" s="7"/>
      <c r="AZ5" s="7"/>
      <c r="BA5" s="7"/>
      <c r="BB5" s="10"/>
    </row>
    <row r="6" spans="1:54" ht="18.75" customHeight="1">
      <c r="A6" s="323" t="s">
        <v>223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</row>
    <row r="7" spans="1:54" ht="18.7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</row>
    <row r="8" spans="1:54" ht="18.75">
      <c r="A8" s="12"/>
      <c r="B8" s="204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203"/>
      <c r="AS8" s="203"/>
      <c r="AT8" s="203"/>
      <c r="AU8" s="203"/>
      <c r="AV8" s="203"/>
      <c r="AW8" s="7"/>
      <c r="AX8" s="7"/>
      <c r="AY8" s="7"/>
      <c r="AZ8" s="7"/>
      <c r="BA8" s="7"/>
      <c r="BB8" s="10"/>
    </row>
    <row r="9" spans="1:54" ht="15.75">
      <c r="A9" s="317" t="s">
        <v>122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</row>
    <row r="10" spans="1:54" ht="15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03"/>
      <c r="AS10" s="203"/>
      <c r="AT10" s="203"/>
      <c r="AU10" s="203"/>
      <c r="AV10" s="203"/>
      <c r="AW10" s="7"/>
      <c r="AX10" s="7"/>
      <c r="AY10" s="7"/>
      <c r="AZ10" s="7"/>
      <c r="BA10" s="7"/>
      <c r="BB10" s="10"/>
    </row>
    <row r="11" spans="1:54" ht="15.75">
      <c r="A11" s="16"/>
      <c r="B11" s="74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05"/>
      <c r="O11" s="205"/>
      <c r="P11" s="205"/>
      <c r="Q11" s="205"/>
      <c r="R11" s="205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203"/>
      <c r="AS11" s="203"/>
      <c r="AT11" s="203"/>
      <c r="AU11" s="203"/>
      <c r="AV11" s="203"/>
      <c r="AW11" s="7"/>
      <c r="AX11" s="7"/>
      <c r="AY11" s="7"/>
      <c r="AZ11" s="7"/>
      <c r="BA11" s="7"/>
      <c r="BB11" s="10"/>
    </row>
    <row r="12" spans="1:54" ht="18.75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</row>
    <row r="13" spans="1:54" ht="15.75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206"/>
      <c r="AS13" s="206"/>
      <c r="AT13" s="206"/>
      <c r="AU13" s="206"/>
      <c r="AV13" s="206"/>
      <c r="AW13" s="172"/>
      <c r="AX13" s="172"/>
      <c r="AY13" s="172"/>
      <c r="AZ13" s="172"/>
      <c r="BA13" s="172"/>
      <c r="BB13" s="16"/>
    </row>
    <row r="14" spans="1:54" ht="15.75">
      <c r="A14" s="23"/>
      <c r="B14" s="22"/>
      <c r="C14" s="23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S14" s="165"/>
      <c r="T14" s="165"/>
      <c r="U14" s="165"/>
      <c r="V14" s="165"/>
      <c r="W14" s="165"/>
      <c r="X14" s="207"/>
      <c r="Y14" s="207"/>
      <c r="Z14" s="207"/>
      <c r="AA14" s="207"/>
      <c r="AB14" s="207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W14" s="165"/>
      <c r="AX14" s="165"/>
      <c r="AY14" s="165"/>
      <c r="AZ14" s="165"/>
      <c r="BA14" s="165"/>
      <c r="BB14" s="23"/>
    </row>
    <row r="15" spans="1:54" ht="18.75">
      <c r="A15" s="336" t="s">
        <v>207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</row>
    <row r="16" spans="1:54" ht="15.75" customHeight="1">
      <c r="A16" s="333" t="s">
        <v>8</v>
      </c>
      <c r="B16" s="330" t="s">
        <v>9</v>
      </c>
      <c r="C16" s="330" t="s">
        <v>124</v>
      </c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13" t="s">
        <v>195</v>
      </c>
    </row>
    <row r="17" spans="1:54" ht="15.75">
      <c r="A17" s="333"/>
      <c r="B17" s="330"/>
      <c r="C17" s="330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13"/>
    </row>
    <row r="18" spans="1:54" ht="15.75" customHeight="1">
      <c r="A18" s="333"/>
      <c r="B18" s="330"/>
      <c r="C18" s="330"/>
      <c r="D18" s="337" t="s">
        <v>27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 t="s">
        <v>28</v>
      </c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13"/>
    </row>
    <row r="19" spans="1:54" ht="30" customHeight="1">
      <c r="A19" s="333"/>
      <c r="B19" s="330"/>
      <c r="C19" s="330"/>
      <c r="D19" s="337" t="s">
        <v>208</v>
      </c>
      <c r="E19" s="337"/>
      <c r="F19" s="337"/>
      <c r="G19" s="337"/>
      <c r="H19" s="337"/>
      <c r="I19" s="337" t="s">
        <v>18</v>
      </c>
      <c r="J19" s="337"/>
      <c r="K19" s="337"/>
      <c r="L19" s="337"/>
      <c r="M19" s="337"/>
      <c r="N19" s="337" t="s">
        <v>209</v>
      </c>
      <c r="O19" s="337"/>
      <c r="P19" s="337"/>
      <c r="Q19" s="337"/>
      <c r="R19" s="337"/>
      <c r="S19" s="337" t="s">
        <v>20</v>
      </c>
      <c r="T19" s="337"/>
      <c r="U19" s="337"/>
      <c r="V19" s="337"/>
      <c r="W19" s="337"/>
      <c r="X19" s="337" t="s">
        <v>21</v>
      </c>
      <c r="Y19" s="337"/>
      <c r="Z19" s="337"/>
      <c r="AA19" s="337"/>
      <c r="AB19" s="337"/>
      <c r="AC19" s="337" t="s">
        <v>17</v>
      </c>
      <c r="AD19" s="337"/>
      <c r="AE19" s="337"/>
      <c r="AF19" s="337"/>
      <c r="AG19" s="337"/>
      <c r="AH19" s="337" t="s">
        <v>18</v>
      </c>
      <c r="AI19" s="337"/>
      <c r="AJ19" s="337"/>
      <c r="AK19" s="337"/>
      <c r="AL19" s="337"/>
      <c r="AM19" s="337" t="s">
        <v>19</v>
      </c>
      <c r="AN19" s="337"/>
      <c r="AO19" s="337"/>
      <c r="AP19" s="337"/>
      <c r="AQ19" s="337"/>
      <c r="AR19" s="338" t="s">
        <v>20</v>
      </c>
      <c r="AS19" s="338"/>
      <c r="AT19" s="338"/>
      <c r="AU19" s="338"/>
      <c r="AV19" s="338"/>
      <c r="AW19" s="337" t="s">
        <v>21</v>
      </c>
      <c r="AX19" s="337"/>
      <c r="AY19" s="337"/>
      <c r="AZ19" s="337"/>
      <c r="BA19" s="337"/>
      <c r="BB19" s="313"/>
    </row>
    <row r="20" spans="1:54" ht="60.75" customHeight="1">
      <c r="A20" s="333"/>
      <c r="B20" s="330"/>
      <c r="C20" s="330"/>
      <c r="D20" s="208" t="s">
        <v>201</v>
      </c>
      <c r="E20" s="208" t="s">
        <v>202</v>
      </c>
      <c r="F20" s="209" t="s">
        <v>203</v>
      </c>
      <c r="G20" s="208" t="s">
        <v>204</v>
      </c>
      <c r="H20" s="208" t="s">
        <v>205</v>
      </c>
      <c r="I20" s="208" t="s">
        <v>201</v>
      </c>
      <c r="J20" s="208" t="s">
        <v>202</v>
      </c>
      <c r="K20" s="209" t="s">
        <v>203</v>
      </c>
      <c r="L20" s="208" t="s">
        <v>204</v>
      </c>
      <c r="M20" s="208" t="s">
        <v>205</v>
      </c>
      <c r="N20" s="208" t="s">
        <v>201</v>
      </c>
      <c r="O20" s="208" t="s">
        <v>202</v>
      </c>
      <c r="P20" s="209" t="s">
        <v>203</v>
      </c>
      <c r="Q20" s="208" t="s">
        <v>204</v>
      </c>
      <c r="R20" s="208" t="s">
        <v>205</v>
      </c>
      <c r="S20" s="208" t="s">
        <v>201</v>
      </c>
      <c r="T20" s="208" t="s">
        <v>202</v>
      </c>
      <c r="U20" s="209" t="s">
        <v>203</v>
      </c>
      <c r="V20" s="208" t="s">
        <v>204</v>
      </c>
      <c r="W20" s="208" t="s">
        <v>205</v>
      </c>
      <c r="X20" s="208" t="s">
        <v>201</v>
      </c>
      <c r="Y20" s="208" t="s">
        <v>202</v>
      </c>
      <c r="Z20" s="209" t="s">
        <v>203</v>
      </c>
      <c r="AA20" s="208" t="s">
        <v>204</v>
      </c>
      <c r="AB20" s="208" t="s">
        <v>205</v>
      </c>
      <c r="AC20" s="208" t="s">
        <v>201</v>
      </c>
      <c r="AD20" s="208" t="s">
        <v>202</v>
      </c>
      <c r="AE20" s="209" t="s">
        <v>203</v>
      </c>
      <c r="AF20" s="208" t="s">
        <v>204</v>
      </c>
      <c r="AG20" s="208" t="s">
        <v>205</v>
      </c>
      <c r="AH20" s="208" t="s">
        <v>201</v>
      </c>
      <c r="AI20" s="208" t="s">
        <v>202</v>
      </c>
      <c r="AJ20" s="209" t="s">
        <v>203</v>
      </c>
      <c r="AK20" s="208" t="s">
        <v>204</v>
      </c>
      <c r="AL20" s="208" t="s">
        <v>205</v>
      </c>
      <c r="AM20" s="208" t="s">
        <v>201</v>
      </c>
      <c r="AN20" s="208" t="s">
        <v>202</v>
      </c>
      <c r="AO20" s="209" t="s">
        <v>203</v>
      </c>
      <c r="AP20" s="208" t="s">
        <v>204</v>
      </c>
      <c r="AQ20" s="208" t="s">
        <v>205</v>
      </c>
      <c r="AR20" s="210" t="s">
        <v>201</v>
      </c>
      <c r="AS20" s="210" t="s">
        <v>202</v>
      </c>
      <c r="AT20" s="211" t="s">
        <v>203</v>
      </c>
      <c r="AU20" s="210" t="s">
        <v>204</v>
      </c>
      <c r="AV20" s="210" t="s">
        <v>205</v>
      </c>
      <c r="AW20" s="208" t="s">
        <v>201</v>
      </c>
      <c r="AX20" s="208" t="s">
        <v>202</v>
      </c>
      <c r="AY20" s="209" t="s">
        <v>203</v>
      </c>
      <c r="AZ20" s="208" t="s">
        <v>204</v>
      </c>
      <c r="BA20" s="208" t="s">
        <v>205</v>
      </c>
      <c r="BB20" s="313"/>
    </row>
    <row r="21" spans="1:54" ht="15.75">
      <c r="A21" s="185">
        <v>1</v>
      </c>
      <c r="B21" s="212">
        <v>2</v>
      </c>
      <c r="C21" s="185">
        <v>3</v>
      </c>
      <c r="D21" s="213">
        <v>4</v>
      </c>
      <c r="E21" s="213">
        <v>5</v>
      </c>
      <c r="F21" s="213">
        <v>6</v>
      </c>
      <c r="G21" s="213">
        <v>7</v>
      </c>
      <c r="H21" s="213">
        <v>8</v>
      </c>
      <c r="I21" s="213">
        <v>9</v>
      </c>
      <c r="J21" s="213">
        <v>10</v>
      </c>
      <c r="K21" s="213">
        <v>11</v>
      </c>
      <c r="L21" s="213">
        <v>12</v>
      </c>
      <c r="M21" s="213">
        <v>13</v>
      </c>
      <c r="N21" s="213">
        <v>14</v>
      </c>
      <c r="O21" s="213">
        <v>15</v>
      </c>
      <c r="P21" s="213">
        <v>16</v>
      </c>
      <c r="Q21" s="213">
        <v>17</v>
      </c>
      <c r="R21" s="213">
        <v>18</v>
      </c>
      <c r="S21" s="213">
        <v>19</v>
      </c>
      <c r="T21" s="213">
        <v>20</v>
      </c>
      <c r="U21" s="213">
        <v>21</v>
      </c>
      <c r="V21" s="213">
        <v>22</v>
      </c>
      <c r="W21" s="213">
        <v>23</v>
      </c>
      <c r="X21" s="213">
        <v>24</v>
      </c>
      <c r="Y21" s="213">
        <v>25</v>
      </c>
      <c r="Z21" s="213">
        <v>26</v>
      </c>
      <c r="AA21" s="213">
        <v>27</v>
      </c>
      <c r="AB21" s="213">
        <v>28</v>
      </c>
      <c r="AC21" s="213">
        <v>29</v>
      </c>
      <c r="AD21" s="213">
        <v>30</v>
      </c>
      <c r="AE21" s="213">
        <v>31</v>
      </c>
      <c r="AF21" s="213">
        <v>32</v>
      </c>
      <c r="AG21" s="213">
        <v>33</v>
      </c>
      <c r="AH21" s="213">
        <v>34</v>
      </c>
      <c r="AI21" s="213">
        <v>35</v>
      </c>
      <c r="AJ21" s="213">
        <v>36</v>
      </c>
      <c r="AK21" s="213">
        <v>37</v>
      </c>
      <c r="AL21" s="213">
        <v>38</v>
      </c>
      <c r="AM21" s="213">
        <v>39</v>
      </c>
      <c r="AN21" s="213">
        <v>40</v>
      </c>
      <c r="AO21" s="213">
        <v>41</v>
      </c>
      <c r="AP21" s="213">
        <v>42</v>
      </c>
      <c r="AQ21" s="213">
        <v>43</v>
      </c>
      <c r="AR21" s="214">
        <v>44</v>
      </c>
      <c r="AS21" s="214">
        <v>45</v>
      </c>
      <c r="AT21" s="214">
        <v>46</v>
      </c>
      <c r="AU21" s="214">
        <v>47</v>
      </c>
      <c r="AV21" s="214">
        <v>48</v>
      </c>
      <c r="AW21" s="213">
        <v>49</v>
      </c>
      <c r="AX21" s="213">
        <v>50</v>
      </c>
      <c r="AY21" s="213">
        <v>51</v>
      </c>
      <c r="AZ21" s="213">
        <v>52</v>
      </c>
      <c r="BA21" s="213">
        <v>53</v>
      </c>
      <c r="BB21" s="185">
        <v>54</v>
      </c>
    </row>
    <row r="22" spans="1:54" ht="18.75">
      <c r="A22" s="32"/>
      <c r="B22" s="215" t="s">
        <v>29</v>
      </c>
      <c r="C22" s="134"/>
      <c r="D22" s="115">
        <f>I22+N22+S22+X22</f>
        <v>0</v>
      </c>
      <c r="E22" s="187">
        <f>E23+E24+E34</f>
        <v>0</v>
      </c>
      <c r="F22" s="115">
        <f>K22+P22+U22+Z22</f>
        <v>0</v>
      </c>
      <c r="G22" s="187">
        <f aca="true" t="shared" si="0" ref="G22:BA22">G23+G24+G34</f>
        <v>0</v>
      </c>
      <c r="H22" s="187">
        <f t="shared" si="0"/>
        <v>0</v>
      </c>
      <c r="I22" s="187">
        <f t="shared" si="0"/>
        <v>0</v>
      </c>
      <c r="J22" s="187">
        <f t="shared" si="0"/>
        <v>0</v>
      </c>
      <c r="K22" s="187">
        <f t="shared" si="0"/>
        <v>0</v>
      </c>
      <c r="L22" s="187">
        <f t="shared" si="0"/>
        <v>0</v>
      </c>
      <c r="M22" s="187">
        <f t="shared" si="0"/>
        <v>0</v>
      </c>
      <c r="N22" s="187">
        <f t="shared" si="0"/>
        <v>0</v>
      </c>
      <c r="O22" s="187">
        <f t="shared" si="0"/>
        <v>0</v>
      </c>
      <c r="P22" s="187">
        <f t="shared" si="0"/>
        <v>0</v>
      </c>
      <c r="Q22" s="187">
        <f t="shared" si="0"/>
        <v>0</v>
      </c>
      <c r="R22" s="187">
        <f t="shared" si="0"/>
        <v>0</v>
      </c>
      <c r="S22" s="187">
        <f t="shared" si="0"/>
        <v>0</v>
      </c>
      <c r="T22" s="187">
        <f t="shared" si="0"/>
        <v>0</v>
      </c>
      <c r="U22" s="187">
        <f t="shared" si="0"/>
        <v>0</v>
      </c>
      <c r="V22" s="187">
        <f t="shared" si="0"/>
        <v>0</v>
      </c>
      <c r="W22" s="187">
        <f t="shared" si="0"/>
        <v>0</v>
      </c>
      <c r="X22" s="187">
        <f t="shared" si="0"/>
        <v>0</v>
      </c>
      <c r="Y22" s="187">
        <f t="shared" si="0"/>
        <v>0</v>
      </c>
      <c r="Z22" s="187">
        <f t="shared" si="0"/>
        <v>0</v>
      </c>
      <c r="AA22" s="187">
        <f t="shared" si="0"/>
        <v>0</v>
      </c>
      <c r="AB22" s="187">
        <f t="shared" si="0"/>
        <v>0</v>
      </c>
      <c r="AC22" s="187">
        <f t="shared" si="0"/>
        <v>0</v>
      </c>
      <c r="AD22" s="187">
        <f t="shared" si="0"/>
        <v>0</v>
      </c>
      <c r="AE22" s="187">
        <f t="shared" si="0"/>
        <v>0</v>
      </c>
      <c r="AF22" s="187">
        <f t="shared" si="0"/>
        <v>0</v>
      </c>
      <c r="AG22" s="187">
        <f t="shared" si="0"/>
        <v>0</v>
      </c>
      <c r="AH22" s="187">
        <f t="shared" si="0"/>
        <v>0</v>
      </c>
      <c r="AI22" s="187">
        <f t="shared" si="0"/>
        <v>0</v>
      </c>
      <c r="AJ22" s="187">
        <f t="shared" si="0"/>
        <v>0</v>
      </c>
      <c r="AK22" s="187">
        <f t="shared" si="0"/>
        <v>0</v>
      </c>
      <c r="AL22" s="187">
        <f t="shared" si="0"/>
        <v>0</v>
      </c>
      <c r="AM22" s="187">
        <f t="shared" si="0"/>
        <v>0.85</v>
      </c>
      <c r="AN22" s="187">
        <f t="shared" si="0"/>
        <v>0</v>
      </c>
      <c r="AO22" s="187">
        <f t="shared" si="0"/>
        <v>0</v>
      </c>
      <c r="AP22" s="187">
        <f t="shared" si="0"/>
        <v>0</v>
      </c>
      <c r="AQ22" s="187">
        <f t="shared" si="0"/>
        <v>0</v>
      </c>
      <c r="AR22" s="216">
        <f t="shared" si="0"/>
        <v>0</v>
      </c>
      <c r="AS22" s="216">
        <f t="shared" si="0"/>
        <v>0</v>
      </c>
      <c r="AT22" s="216">
        <f t="shared" si="0"/>
        <v>0</v>
      </c>
      <c r="AU22" s="216">
        <f t="shared" si="0"/>
        <v>0</v>
      </c>
      <c r="AV22" s="216">
        <f t="shared" si="0"/>
        <v>0</v>
      </c>
      <c r="AW22" s="187">
        <f t="shared" si="0"/>
        <v>0</v>
      </c>
      <c r="AX22" s="187">
        <f t="shared" si="0"/>
        <v>0</v>
      </c>
      <c r="AY22" s="187">
        <f t="shared" si="0"/>
        <v>0</v>
      </c>
      <c r="AZ22" s="187">
        <f t="shared" si="0"/>
        <v>0</v>
      </c>
      <c r="BA22" s="187">
        <f t="shared" si="0"/>
        <v>0</v>
      </c>
      <c r="BB22" s="217"/>
    </row>
    <row r="23" spans="1:54" ht="18.75">
      <c r="A23" s="112" t="s">
        <v>31</v>
      </c>
      <c r="B23" s="218" t="s">
        <v>32</v>
      </c>
      <c r="C23" s="134"/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115">
        <v>0</v>
      </c>
      <c r="AW23" s="115">
        <v>0</v>
      </c>
      <c r="AX23" s="115">
        <v>0</v>
      </c>
      <c r="AY23" s="115">
        <v>0</v>
      </c>
      <c r="AZ23" s="115">
        <v>0</v>
      </c>
      <c r="BA23" s="115">
        <v>0</v>
      </c>
      <c r="BB23" s="217"/>
    </row>
    <row r="24" spans="1:54" ht="31.5">
      <c r="A24" s="45" t="s">
        <v>43</v>
      </c>
      <c r="B24" s="218" t="s">
        <v>44</v>
      </c>
      <c r="C24" s="134"/>
      <c r="D24" s="115">
        <f aca="true" t="shared" si="1" ref="D24:AI24">D25+D27+D31+D32</f>
        <v>0</v>
      </c>
      <c r="E24" s="115">
        <f t="shared" si="1"/>
        <v>0</v>
      </c>
      <c r="F24" s="115">
        <f t="shared" si="1"/>
        <v>0</v>
      </c>
      <c r="G24" s="115">
        <f t="shared" si="1"/>
        <v>0</v>
      </c>
      <c r="H24" s="115">
        <f t="shared" si="1"/>
        <v>0</v>
      </c>
      <c r="I24" s="115">
        <f t="shared" si="1"/>
        <v>0</v>
      </c>
      <c r="J24" s="115">
        <f t="shared" si="1"/>
        <v>0</v>
      </c>
      <c r="K24" s="115">
        <f t="shared" si="1"/>
        <v>0</v>
      </c>
      <c r="L24" s="115">
        <f t="shared" si="1"/>
        <v>0</v>
      </c>
      <c r="M24" s="115">
        <f t="shared" si="1"/>
        <v>0</v>
      </c>
      <c r="N24" s="145">
        <f t="shared" si="1"/>
        <v>0</v>
      </c>
      <c r="O24" s="145">
        <f t="shared" si="1"/>
        <v>0</v>
      </c>
      <c r="P24" s="145">
        <f t="shared" si="1"/>
        <v>0</v>
      </c>
      <c r="Q24" s="145">
        <f t="shared" si="1"/>
        <v>0</v>
      </c>
      <c r="R24" s="145">
        <f t="shared" si="1"/>
        <v>0</v>
      </c>
      <c r="S24" s="115">
        <f t="shared" si="1"/>
        <v>0</v>
      </c>
      <c r="T24" s="115">
        <f t="shared" si="1"/>
        <v>0</v>
      </c>
      <c r="U24" s="115">
        <f t="shared" si="1"/>
        <v>0</v>
      </c>
      <c r="V24" s="115">
        <f t="shared" si="1"/>
        <v>0</v>
      </c>
      <c r="W24" s="115">
        <f t="shared" si="1"/>
        <v>0</v>
      </c>
      <c r="X24" s="115">
        <f t="shared" si="1"/>
        <v>0</v>
      </c>
      <c r="Y24" s="115">
        <f t="shared" si="1"/>
        <v>0</v>
      </c>
      <c r="Z24" s="115">
        <f t="shared" si="1"/>
        <v>0</v>
      </c>
      <c r="AA24" s="115">
        <f t="shared" si="1"/>
        <v>0</v>
      </c>
      <c r="AB24" s="115">
        <f t="shared" si="1"/>
        <v>0</v>
      </c>
      <c r="AC24" s="115">
        <f t="shared" si="1"/>
        <v>0</v>
      </c>
      <c r="AD24" s="115">
        <f t="shared" si="1"/>
        <v>0</v>
      </c>
      <c r="AE24" s="115">
        <f t="shared" si="1"/>
        <v>0</v>
      </c>
      <c r="AF24" s="115">
        <f t="shared" si="1"/>
        <v>0</v>
      </c>
      <c r="AG24" s="115">
        <f t="shared" si="1"/>
        <v>0</v>
      </c>
      <c r="AH24" s="115">
        <f t="shared" si="1"/>
        <v>0</v>
      </c>
      <c r="AI24" s="115">
        <f t="shared" si="1"/>
        <v>0</v>
      </c>
      <c r="AJ24" s="115">
        <f aca="true" t="shared" si="2" ref="AJ24:BA24">AJ25+AJ27+AJ31+AJ32</f>
        <v>0</v>
      </c>
      <c r="AK24" s="115">
        <f t="shared" si="2"/>
        <v>0</v>
      </c>
      <c r="AL24" s="115">
        <f t="shared" si="2"/>
        <v>0</v>
      </c>
      <c r="AM24" s="115">
        <f t="shared" si="2"/>
        <v>0</v>
      </c>
      <c r="AN24" s="115">
        <f t="shared" si="2"/>
        <v>0</v>
      </c>
      <c r="AO24" s="115">
        <f t="shared" si="2"/>
        <v>0</v>
      </c>
      <c r="AP24" s="115">
        <f t="shared" si="2"/>
        <v>0</v>
      </c>
      <c r="AQ24" s="115">
        <f t="shared" si="2"/>
        <v>0</v>
      </c>
      <c r="AR24" s="115">
        <f t="shared" si="2"/>
        <v>0</v>
      </c>
      <c r="AS24" s="115">
        <f t="shared" si="2"/>
        <v>0</v>
      </c>
      <c r="AT24" s="115">
        <f t="shared" si="2"/>
        <v>0</v>
      </c>
      <c r="AU24" s="145">
        <f t="shared" si="2"/>
        <v>0</v>
      </c>
      <c r="AV24" s="145">
        <f t="shared" si="2"/>
        <v>0</v>
      </c>
      <c r="AW24" s="145">
        <f t="shared" si="2"/>
        <v>0</v>
      </c>
      <c r="AX24" s="145">
        <f t="shared" si="2"/>
        <v>0</v>
      </c>
      <c r="AY24" s="145">
        <f t="shared" si="2"/>
        <v>0</v>
      </c>
      <c r="AZ24" s="145">
        <f t="shared" si="2"/>
        <v>0</v>
      </c>
      <c r="BA24" s="145">
        <f t="shared" si="2"/>
        <v>0</v>
      </c>
      <c r="BB24" s="217"/>
    </row>
    <row r="25" spans="1:54" ht="31.5">
      <c r="A25" s="114" t="s">
        <v>140</v>
      </c>
      <c r="B25" s="218" t="s">
        <v>46</v>
      </c>
      <c r="C25" s="134"/>
      <c r="D25" s="115">
        <f>D26</f>
        <v>0</v>
      </c>
      <c r="E25" s="115">
        <f aca="true" t="shared" si="3" ref="E25:BA25">E26</f>
        <v>0</v>
      </c>
      <c r="F25" s="115">
        <f t="shared" si="3"/>
        <v>0</v>
      </c>
      <c r="G25" s="115">
        <f t="shared" si="3"/>
        <v>0</v>
      </c>
      <c r="H25" s="115">
        <f t="shared" si="3"/>
        <v>0</v>
      </c>
      <c r="I25" s="115">
        <f t="shared" si="3"/>
        <v>0</v>
      </c>
      <c r="J25" s="115">
        <f t="shared" si="3"/>
        <v>0</v>
      </c>
      <c r="K25" s="115">
        <f t="shared" si="3"/>
        <v>0</v>
      </c>
      <c r="L25" s="115">
        <f t="shared" si="3"/>
        <v>0</v>
      </c>
      <c r="M25" s="115">
        <f t="shared" si="3"/>
        <v>0</v>
      </c>
      <c r="N25" s="115">
        <f t="shared" si="3"/>
        <v>0</v>
      </c>
      <c r="O25" s="115">
        <f t="shared" si="3"/>
        <v>0</v>
      </c>
      <c r="P25" s="115">
        <f t="shared" si="3"/>
        <v>0</v>
      </c>
      <c r="Q25" s="115">
        <f t="shared" si="3"/>
        <v>0</v>
      </c>
      <c r="R25" s="115">
        <f t="shared" si="3"/>
        <v>0</v>
      </c>
      <c r="S25" s="115">
        <f t="shared" si="3"/>
        <v>0</v>
      </c>
      <c r="T25" s="115">
        <f t="shared" si="3"/>
        <v>0</v>
      </c>
      <c r="U25" s="115">
        <f t="shared" si="3"/>
        <v>0</v>
      </c>
      <c r="V25" s="115">
        <f t="shared" si="3"/>
        <v>0</v>
      </c>
      <c r="W25" s="115">
        <f t="shared" si="3"/>
        <v>0</v>
      </c>
      <c r="X25" s="115">
        <f t="shared" si="3"/>
        <v>0</v>
      </c>
      <c r="Y25" s="115">
        <f t="shared" si="3"/>
        <v>0</v>
      </c>
      <c r="Z25" s="115">
        <f t="shared" si="3"/>
        <v>0</v>
      </c>
      <c r="AA25" s="115">
        <f t="shared" si="3"/>
        <v>0</v>
      </c>
      <c r="AB25" s="115">
        <f t="shared" si="3"/>
        <v>0</v>
      </c>
      <c r="AC25" s="115">
        <f t="shared" si="3"/>
        <v>0</v>
      </c>
      <c r="AD25" s="115">
        <f t="shared" si="3"/>
        <v>0</v>
      </c>
      <c r="AE25" s="115">
        <f t="shared" si="3"/>
        <v>0</v>
      </c>
      <c r="AF25" s="115">
        <f t="shared" si="3"/>
        <v>0</v>
      </c>
      <c r="AG25" s="115">
        <f t="shared" si="3"/>
        <v>0</v>
      </c>
      <c r="AH25" s="115">
        <f t="shared" si="3"/>
        <v>0</v>
      </c>
      <c r="AI25" s="115">
        <f t="shared" si="3"/>
        <v>0</v>
      </c>
      <c r="AJ25" s="115">
        <f t="shared" si="3"/>
        <v>0</v>
      </c>
      <c r="AK25" s="115">
        <f t="shared" si="3"/>
        <v>0</v>
      </c>
      <c r="AL25" s="115">
        <f t="shared" si="3"/>
        <v>0</v>
      </c>
      <c r="AM25" s="115">
        <f t="shared" si="3"/>
        <v>0</v>
      </c>
      <c r="AN25" s="115">
        <f t="shared" si="3"/>
        <v>0</v>
      </c>
      <c r="AO25" s="115">
        <f t="shared" si="3"/>
        <v>0</v>
      </c>
      <c r="AP25" s="115">
        <f t="shared" si="3"/>
        <v>0</v>
      </c>
      <c r="AQ25" s="115">
        <f t="shared" si="3"/>
        <v>0</v>
      </c>
      <c r="AR25" s="115">
        <f t="shared" si="3"/>
        <v>0</v>
      </c>
      <c r="AS25" s="115">
        <f t="shared" si="3"/>
        <v>0</v>
      </c>
      <c r="AT25" s="115">
        <f t="shared" si="3"/>
        <v>0</v>
      </c>
      <c r="AU25" s="115">
        <f t="shared" si="3"/>
        <v>0</v>
      </c>
      <c r="AV25" s="115">
        <f t="shared" si="3"/>
        <v>0</v>
      </c>
      <c r="AW25" s="115">
        <f t="shared" si="3"/>
        <v>0</v>
      </c>
      <c r="AX25" s="115">
        <f t="shared" si="3"/>
        <v>0</v>
      </c>
      <c r="AY25" s="115">
        <f t="shared" si="3"/>
        <v>0</v>
      </c>
      <c r="AZ25" s="115">
        <f t="shared" si="3"/>
        <v>0</v>
      </c>
      <c r="BA25" s="115">
        <f t="shared" si="3"/>
        <v>0</v>
      </c>
      <c r="BB25" s="217"/>
    </row>
    <row r="26" spans="1:54" s="220" customFormat="1" ht="18.75">
      <c r="A26" s="114" t="s">
        <v>49</v>
      </c>
      <c r="B26" s="221" t="s">
        <v>48</v>
      </c>
      <c r="C26" s="134"/>
      <c r="D26" s="145">
        <f>I26+N26+S26+X26</f>
        <v>0</v>
      </c>
      <c r="E26" s="145">
        <f>J26+O26+T26+Y26</f>
        <v>0</v>
      </c>
      <c r="F26" s="145">
        <f>K26+P26+U26+Z26</f>
        <v>0</v>
      </c>
      <c r="G26" s="145">
        <f>L26+Q26+V26+AA26</f>
        <v>0</v>
      </c>
      <c r="H26" s="145">
        <f>M26+R26+W26+AB26</f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f>AH26+AM26+AR26+AW26</f>
        <v>0</v>
      </c>
      <c r="AD26" s="145">
        <f>AI26+AN26+AS26+AX26</f>
        <v>0</v>
      </c>
      <c r="AE26" s="145">
        <f>AJ26+AO26+AT26+AY26</f>
        <v>0</v>
      </c>
      <c r="AF26" s="145">
        <f>AK26+AP26+AU26+AZ26</f>
        <v>0</v>
      </c>
      <c r="AG26" s="145">
        <f>AL26+AQ26+AV26+BA26</f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v>0</v>
      </c>
      <c r="AN26" s="145">
        <v>0</v>
      </c>
      <c r="AO26" s="145">
        <v>0</v>
      </c>
      <c r="AP26" s="145">
        <v>0</v>
      </c>
      <c r="AQ26" s="145">
        <v>0</v>
      </c>
      <c r="AR26" s="115">
        <v>0</v>
      </c>
      <c r="AS26" s="115">
        <v>0</v>
      </c>
      <c r="AT26" s="115">
        <v>0</v>
      </c>
      <c r="AU26" s="115">
        <v>0</v>
      </c>
      <c r="AV26" s="115">
        <v>0</v>
      </c>
      <c r="AW26" s="145">
        <v>0</v>
      </c>
      <c r="AX26" s="145">
        <v>0</v>
      </c>
      <c r="AY26" s="145">
        <v>0</v>
      </c>
      <c r="AZ26" s="145">
        <v>0</v>
      </c>
      <c r="BA26" s="145">
        <v>0</v>
      </c>
      <c r="BB26" s="219"/>
    </row>
    <row r="27" spans="1:54" ht="18.75">
      <c r="A27" s="45" t="s">
        <v>51</v>
      </c>
      <c r="B27" s="222" t="s">
        <v>190</v>
      </c>
      <c r="C27" s="134"/>
      <c r="D27" s="115">
        <f aca="true" t="shared" si="4" ref="D27:AD27">SUM(D28:D30)</f>
        <v>0</v>
      </c>
      <c r="E27" s="115">
        <f t="shared" si="4"/>
        <v>0</v>
      </c>
      <c r="F27" s="115">
        <f t="shared" si="4"/>
        <v>0</v>
      </c>
      <c r="G27" s="115">
        <f t="shared" si="4"/>
        <v>0</v>
      </c>
      <c r="H27" s="115">
        <f t="shared" si="4"/>
        <v>0</v>
      </c>
      <c r="I27" s="115">
        <f t="shared" si="4"/>
        <v>0</v>
      </c>
      <c r="J27" s="115">
        <f t="shared" si="4"/>
        <v>0</v>
      </c>
      <c r="K27" s="115">
        <f t="shared" si="4"/>
        <v>0</v>
      </c>
      <c r="L27" s="115">
        <f t="shared" si="4"/>
        <v>0</v>
      </c>
      <c r="M27" s="115">
        <f t="shared" si="4"/>
        <v>0</v>
      </c>
      <c r="N27" s="145">
        <f t="shared" si="4"/>
        <v>0</v>
      </c>
      <c r="O27" s="145">
        <f t="shared" si="4"/>
        <v>0</v>
      </c>
      <c r="P27" s="145">
        <f t="shared" si="4"/>
        <v>0</v>
      </c>
      <c r="Q27" s="145">
        <f t="shared" si="4"/>
        <v>0</v>
      </c>
      <c r="R27" s="145">
        <f t="shared" si="4"/>
        <v>0</v>
      </c>
      <c r="S27" s="115">
        <f t="shared" si="4"/>
        <v>0</v>
      </c>
      <c r="T27" s="115">
        <f t="shared" si="4"/>
        <v>0</v>
      </c>
      <c r="U27" s="115">
        <f t="shared" si="4"/>
        <v>0</v>
      </c>
      <c r="V27" s="115">
        <f t="shared" si="4"/>
        <v>0</v>
      </c>
      <c r="W27" s="115">
        <f t="shared" si="4"/>
        <v>0</v>
      </c>
      <c r="X27" s="115">
        <f t="shared" si="4"/>
        <v>0</v>
      </c>
      <c r="Y27" s="115">
        <f t="shared" si="4"/>
        <v>0</v>
      </c>
      <c r="Z27" s="115">
        <f t="shared" si="4"/>
        <v>0</v>
      </c>
      <c r="AA27" s="115">
        <f t="shared" si="4"/>
        <v>0</v>
      </c>
      <c r="AB27" s="115">
        <f t="shared" si="4"/>
        <v>0</v>
      </c>
      <c r="AC27" s="115">
        <f t="shared" si="4"/>
        <v>0</v>
      </c>
      <c r="AD27" s="115">
        <f t="shared" si="4"/>
        <v>0</v>
      </c>
      <c r="AE27" s="115">
        <f>AJ27+AO27+AT27+AY27</f>
        <v>0</v>
      </c>
      <c r="AF27" s="115">
        <f aca="true" t="shared" si="5" ref="AF27:BA27">SUM(AF28:AF30)</f>
        <v>0</v>
      </c>
      <c r="AG27" s="115">
        <f t="shared" si="5"/>
        <v>0</v>
      </c>
      <c r="AH27" s="115">
        <f t="shared" si="5"/>
        <v>0</v>
      </c>
      <c r="AI27" s="115">
        <f t="shared" si="5"/>
        <v>0</v>
      </c>
      <c r="AJ27" s="115">
        <f t="shared" si="5"/>
        <v>0</v>
      </c>
      <c r="AK27" s="115">
        <f t="shared" si="5"/>
        <v>0</v>
      </c>
      <c r="AL27" s="115">
        <f t="shared" si="5"/>
        <v>0</v>
      </c>
      <c r="AM27" s="115">
        <f t="shared" si="5"/>
        <v>0</v>
      </c>
      <c r="AN27" s="115">
        <f t="shared" si="5"/>
        <v>0</v>
      </c>
      <c r="AO27" s="115">
        <f t="shared" si="5"/>
        <v>0</v>
      </c>
      <c r="AP27" s="115">
        <f t="shared" si="5"/>
        <v>0</v>
      </c>
      <c r="AQ27" s="115">
        <f t="shared" si="5"/>
        <v>0</v>
      </c>
      <c r="AR27" s="115">
        <f t="shared" si="5"/>
        <v>0</v>
      </c>
      <c r="AS27" s="115">
        <f t="shared" si="5"/>
        <v>0</v>
      </c>
      <c r="AT27" s="115">
        <f t="shared" si="5"/>
        <v>0</v>
      </c>
      <c r="AU27" s="115">
        <f t="shared" si="5"/>
        <v>0</v>
      </c>
      <c r="AV27" s="115">
        <f t="shared" si="5"/>
        <v>0</v>
      </c>
      <c r="AW27" s="115">
        <f t="shared" si="5"/>
        <v>0</v>
      </c>
      <c r="AX27" s="115">
        <f t="shared" si="5"/>
        <v>0</v>
      </c>
      <c r="AY27" s="115">
        <f t="shared" si="5"/>
        <v>0</v>
      </c>
      <c r="AZ27" s="115">
        <f t="shared" si="5"/>
        <v>0</v>
      </c>
      <c r="BA27" s="115">
        <f t="shared" si="5"/>
        <v>0</v>
      </c>
      <c r="BB27" s="217"/>
    </row>
    <row r="28" spans="1:54" ht="18.75">
      <c r="A28" s="42" t="s">
        <v>166</v>
      </c>
      <c r="B28" s="286" t="s">
        <v>221</v>
      </c>
      <c r="C28" s="134"/>
      <c r="D28" s="115">
        <f aca="true" t="shared" si="6" ref="D28:H30">I28+N28+S28+X28</f>
        <v>0</v>
      </c>
      <c r="E28" s="115">
        <f t="shared" si="6"/>
        <v>0</v>
      </c>
      <c r="F28" s="115">
        <f t="shared" si="6"/>
        <v>0</v>
      </c>
      <c r="G28" s="115">
        <f t="shared" si="6"/>
        <v>0</v>
      </c>
      <c r="H28" s="115">
        <f t="shared" si="6"/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f aca="true" t="shared" si="7" ref="AC28:AD30">AH28+AM28+AR28+AW28</f>
        <v>0</v>
      </c>
      <c r="AD28" s="115">
        <f t="shared" si="7"/>
        <v>0</v>
      </c>
      <c r="AE28" s="115">
        <f>AJ28+AO28+AT28+AY28</f>
        <v>0</v>
      </c>
      <c r="AF28" s="115">
        <f aca="true" t="shared" si="8" ref="AF28:AG30">AK28+AP28+AU28+AZ28</f>
        <v>0</v>
      </c>
      <c r="AG28" s="115">
        <f t="shared" si="8"/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0</v>
      </c>
      <c r="AW28" s="115">
        <v>0</v>
      </c>
      <c r="AX28" s="115">
        <v>0</v>
      </c>
      <c r="AY28" s="115">
        <v>0</v>
      </c>
      <c r="AZ28" s="115">
        <v>0</v>
      </c>
      <c r="BA28" s="115">
        <v>0</v>
      </c>
      <c r="BB28" s="217"/>
    </row>
    <row r="29" spans="1:54" ht="31.5">
      <c r="A29" s="42" t="s">
        <v>167</v>
      </c>
      <c r="B29" s="286" t="s">
        <v>222</v>
      </c>
      <c r="C29" s="134"/>
      <c r="D29" s="115">
        <f t="shared" si="6"/>
        <v>0</v>
      </c>
      <c r="E29" s="115">
        <f t="shared" si="6"/>
        <v>0</v>
      </c>
      <c r="F29" s="115">
        <f t="shared" si="6"/>
        <v>0</v>
      </c>
      <c r="G29" s="115">
        <f t="shared" si="6"/>
        <v>0</v>
      </c>
      <c r="H29" s="115">
        <f t="shared" si="6"/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f t="shared" si="7"/>
        <v>0</v>
      </c>
      <c r="AD29" s="115">
        <f t="shared" si="7"/>
        <v>0</v>
      </c>
      <c r="AE29" s="115">
        <f>AJ29+AO29+AT29+AY29</f>
        <v>0</v>
      </c>
      <c r="AF29" s="115">
        <f t="shared" si="8"/>
        <v>0</v>
      </c>
      <c r="AG29" s="115">
        <f t="shared" si="8"/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217"/>
    </row>
    <row r="30" spans="1:54" ht="28.5" customHeight="1">
      <c r="A30" s="42" t="s">
        <v>168</v>
      </c>
      <c r="B30" s="215" t="s">
        <v>66</v>
      </c>
      <c r="C30" s="134"/>
      <c r="D30" s="115">
        <f t="shared" si="6"/>
        <v>0</v>
      </c>
      <c r="E30" s="115">
        <f t="shared" si="6"/>
        <v>0</v>
      </c>
      <c r="F30" s="115">
        <f t="shared" si="6"/>
        <v>0</v>
      </c>
      <c r="G30" s="115">
        <f t="shared" si="6"/>
        <v>0</v>
      </c>
      <c r="H30" s="115">
        <f t="shared" si="6"/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f t="shared" si="7"/>
        <v>0</v>
      </c>
      <c r="AD30" s="115">
        <f t="shared" si="7"/>
        <v>0</v>
      </c>
      <c r="AE30" s="115">
        <f>AJ30+AO30+AT30+AY30</f>
        <v>0</v>
      </c>
      <c r="AF30" s="115">
        <f t="shared" si="8"/>
        <v>0</v>
      </c>
      <c r="AG30" s="115">
        <f t="shared" si="8"/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115">
        <v>0</v>
      </c>
      <c r="AV30" s="115">
        <v>0</v>
      </c>
      <c r="AW30" s="115">
        <v>0</v>
      </c>
      <c r="AX30" s="115">
        <v>0</v>
      </c>
      <c r="AY30" s="115">
        <v>0</v>
      </c>
      <c r="AZ30" s="115">
        <v>0</v>
      </c>
      <c r="BA30" s="115">
        <v>0</v>
      </c>
      <c r="BB30" s="217"/>
    </row>
    <row r="31" spans="1:54" ht="31.5">
      <c r="A31" s="45" t="s">
        <v>141</v>
      </c>
      <c r="B31" s="223" t="s">
        <v>69</v>
      </c>
      <c r="C31" s="134"/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0</v>
      </c>
      <c r="AT31" s="115">
        <v>0</v>
      </c>
      <c r="AU31" s="115">
        <v>0</v>
      </c>
      <c r="AV31" s="115">
        <v>0</v>
      </c>
      <c r="AW31" s="115">
        <v>0</v>
      </c>
      <c r="AX31" s="115">
        <v>0</v>
      </c>
      <c r="AY31" s="115">
        <v>0</v>
      </c>
      <c r="AZ31" s="115">
        <v>0</v>
      </c>
      <c r="BA31" s="115">
        <v>0</v>
      </c>
      <c r="BB31" s="217"/>
    </row>
    <row r="32" spans="1:54" ht="31.5">
      <c r="A32" s="45" t="s">
        <v>77</v>
      </c>
      <c r="B32" s="218" t="s">
        <v>78</v>
      </c>
      <c r="C32" s="134"/>
      <c r="D32" s="115">
        <f aca="true" t="shared" si="9" ref="D32:AD32">SUM(D33:D33)</f>
        <v>0</v>
      </c>
      <c r="E32" s="115">
        <f t="shared" si="9"/>
        <v>0</v>
      </c>
      <c r="F32" s="115">
        <f t="shared" si="9"/>
        <v>0</v>
      </c>
      <c r="G32" s="115">
        <f t="shared" si="9"/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 t="shared" si="9"/>
        <v>0</v>
      </c>
      <c r="R32" s="115">
        <f t="shared" si="9"/>
        <v>0</v>
      </c>
      <c r="S32" s="115">
        <f t="shared" si="9"/>
        <v>0</v>
      </c>
      <c r="T32" s="115">
        <f t="shared" si="9"/>
        <v>0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  <c r="AA32" s="115">
        <f t="shared" si="9"/>
        <v>0</v>
      </c>
      <c r="AB32" s="115">
        <f t="shared" si="9"/>
        <v>0</v>
      </c>
      <c r="AC32" s="115">
        <f t="shared" si="9"/>
        <v>0</v>
      </c>
      <c r="AD32" s="115">
        <f t="shared" si="9"/>
        <v>0</v>
      </c>
      <c r="AE32" s="115">
        <f>AJ32+AO32+AT32+AY32</f>
        <v>0</v>
      </c>
      <c r="AF32" s="115">
        <f aca="true" t="shared" si="10" ref="AF32:BA32">SUM(AF33:AF33)</f>
        <v>0</v>
      </c>
      <c r="AG32" s="115">
        <f t="shared" si="10"/>
        <v>0</v>
      </c>
      <c r="AH32" s="115">
        <f t="shared" si="10"/>
        <v>0</v>
      </c>
      <c r="AI32" s="115">
        <f t="shared" si="10"/>
        <v>0</v>
      </c>
      <c r="AJ32" s="115">
        <f t="shared" si="10"/>
        <v>0</v>
      </c>
      <c r="AK32" s="115">
        <f t="shared" si="10"/>
        <v>0</v>
      </c>
      <c r="AL32" s="115">
        <f t="shared" si="10"/>
        <v>0</v>
      </c>
      <c r="AM32" s="115">
        <f t="shared" si="10"/>
        <v>0</v>
      </c>
      <c r="AN32" s="115">
        <f t="shared" si="10"/>
        <v>0</v>
      </c>
      <c r="AO32" s="115">
        <f t="shared" si="10"/>
        <v>0</v>
      </c>
      <c r="AP32" s="115">
        <f t="shared" si="10"/>
        <v>0</v>
      </c>
      <c r="AQ32" s="115">
        <f t="shared" si="10"/>
        <v>0</v>
      </c>
      <c r="AR32" s="115">
        <f t="shared" si="10"/>
        <v>0</v>
      </c>
      <c r="AS32" s="115">
        <f t="shared" si="10"/>
        <v>0</v>
      </c>
      <c r="AT32" s="115">
        <f t="shared" si="10"/>
        <v>0</v>
      </c>
      <c r="AU32" s="115">
        <f t="shared" si="10"/>
        <v>0</v>
      </c>
      <c r="AV32" s="115">
        <f t="shared" si="10"/>
        <v>0</v>
      </c>
      <c r="AW32" s="115">
        <f t="shared" si="10"/>
        <v>0</v>
      </c>
      <c r="AX32" s="115">
        <f t="shared" si="10"/>
        <v>0</v>
      </c>
      <c r="AY32" s="115">
        <f t="shared" si="10"/>
        <v>0</v>
      </c>
      <c r="AZ32" s="115">
        <f t="shared" si="10"/>
        <v>0</v>
      </c>
      <c r="BA32" s="115">
        <f t="shared" si="10"/>
        <v>0</v>
      </c>
      <c r="BB32" s="217"/>
    </row>
    <row r="33" spans="1:54" ht="18.75" hidden="1">
      <c r="A33" s="42"/>
      <c r="B33" s="215"/>
      <c r="C33" s="134"/>
      <c r="D33" s="115">
        <f>I33+N33+S33+X33</f>
        <v>0</v>
      </c>
      <c r="E33" s="115">
        <f>J33+O33+T33+Y33</f>
        <v>0</v>
      </c>
      <c r="F33" s="115">
        <f>K33+P33+U33+Z33</f>
        <v>0</v>
      </c>
      <c r="G33" s="115">
        <f>L33+Q33+V33+AA33</f>
        <v>0</v>
      </c>
      <c r="H33" s="115">
        <f>M33+R33+W33+AB33</f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f>AH33+AM33+AR33+AW33</f>
        <v>0</v>
      </c>
      <c r="AD33" s="115">
        <f>AI33+AN33+AS33+AX33</f>
        <v>0</v>
      </c>
      <c r="AE33" s="115">
        <f>AJ33+AO33+AT33+AY33</f>
        <v>0</v>
      </c>
      <c r="AF33" s="115">
        <f>AK33+AP33+AU33+AZ33</f>
        <v>0</v>
      </c>
      <c r="AG33" s="115">
        <f>AL33+AQ33+AV33+BA33</f>
        <v>0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0</v>
      </c>
      <c r="AV33" s="115">
        <v>0</v>
      </c>
      <c r="AW33" s="115">
        <v>0</v>
      </c>
      <c r="AX33" s="115">
        <v>0</v>
      </c>
      <c r="AY33" s="115">
        <v>0</v>
      </c>
      <c r="AZ33" s="115">
        <v>0</v>
      </c>
      <c r="BA33" s="115">
        <v>0</v>
      </c>
      <c r="BB33" s="217"/>
    </row>
    <row r="34" spans="1:54" ht="18.75">
      <c r="A34" s="54" t="s">
        <v>101</v>
      </c>
      <c r="B34" s="218" t="s">
        <v>102</v>
      </c>
      <c r="C34" s="134"/>
      <c r="D34" s="115">
        <f aca="true" t="shared" si="11" ref="D34:AI34">SUM(D35:D40)</f>
        <v>0</v>
      </c>
      <c r="E34" s="115">
        <f t="shared" si="11"/>
        <v>0</v>
      </c>
      <c r="F34" s="115">
        <f t="shared" si="11"/>
        <v>0</v>
      </c>
      <c r="G34" s="115">
        <f t="shared" si="11"/>
        <v>0</v>
      </c>
      <c r="H34" s="115">
        <f t="shared" si="11"/>
        <v>0</v>
      </c>
      <c r="I34" s="115">
        <f t="shared" si="11"/>
        <v>0</v>
      </c>
      <c r="J34" s="115">
        <f t="shared" si="11"/>
        <v>0</v>
      </c>
      <c r="K34" s="115">
        <f t="shared" si="11"/>
        <v>0</v>
      </c>
      <c r="L34" s="115">
        <f t="shared" si="11"/>
        <v>0</v>
      </c>
      <c r="M34" s="115">
        <f t="shared" si="11"/>
        <v>0</v>
      </c>
      <c r="N34" s="115">
        <f t="shared" si="11"/>
        <v>0</v>
      </c>
      <c r="O34" s="115">
        <f t="shared" si="11"/>
        <v>0</v>
      </c>
      <c r="P34" s="115">
        <f t="shared" si="11"/>
        <v>0</v>
      </c>
      <c r="Q34" s="115">
        <f t="shared" si="11"/>
        <v>0</v>
      </c>
      <c r="R34" s="115">
        <f t="shared" si="11"/>
        <v>0</v>
      </c>
      <c r="S34" s="115">
        <f t="shared" si="11"/>
        <v>0</v>
      </c>
      <c r="T34" s="115">
        <f t="shared" si="11"/>
        <v>0</v>
      </c>
      <c r="U34" s="115">
        <f t="shared" si="11"/>
        <v>0</v>
      </c>
      <c r="V34" s="115">
        <f t="shared" si="11"/>
        <v>0</v>
      </c>
      <c r="W34" s="115">
        <f t="shared" si="11"/>
        <v>0</v>
      </c>
      <c r="X34" s="115">
        <f t="shared" si="11"/>
        <v>0</v>
      </c>
      <c r="Y34" s="115">
        <f t="shared" si="11"/>
        <v>0</v>
      </c>
      <c r="Z34" s="115">
        <f t="shared" si="11"/>
        <v>0</v>
      </c>
      <c r="AA34" s="115">
        <f t="shared" si="11"/>
        <v>0</v>
      </c>
      <c r="AB34" s="115">
        <f t="shared" si="11"/>
        <v>0</v>
      </c>
      <c r="AC34" s="115">
        <f t="shared" si="11"/>
        <v>0</v>
      </c>
      <c r="AD34" s="115">
        <f t="shared" si="11"/>
        <v>0</v>
      </c>
      <c r="AE34" s="115">
        <f t="shared" si="11"/>
        <v>0</v>
      </c>
      <c r="AF34" s="115">
        <f t="shared" si="11"/>
        <v>0</v>
      </c>
      <c r="AG34" s="115">
        <f t="shared" si="11"/>
        <v>0</v>
      </c>
      <c r="AH34" s="115">
        <f t="shared" si="11"/>
        <v>0</v>
      </c>
      <c r="AI34" s="115">
        <f t="shared" si="11"/>
        <v>0</v>
      </c>
      <c r="AJ34" s="115">
        <f aca="true" t="shared" si="12" ref="AJ34:BA34">SUM(AJ35:AJ40)</f>
        <v>0</v>
      </c>
      <c r="AK34" s="115">
        <f t="shared" si="12"/>
        <v>0</v>
      </c>
      <c r="AL34" s="115">
        <f t="shared" si="12"/>
        <v>0</v>
      </c>
      <c r="AM34" s="115">
        <f t="shared" si="12"/>
        <v>0.85</v>
      </c>
      <c r="AN34" s="115">
        <f t="shared" si="12"/>
        <v>0</v>
      </c>
      <c r="AO34" s="115">
        <f t="shared" si="12"/>
        <v>0</v>
      </c>
      <c r="AP34" s="115">
        <f t="shared" si="12"/>
        <v>0</v>
      </c>
      <c r="AQ34" s="115">
        <f t="shared" si="12"/>
        <v>0</v>
      </c>
      <c r="AR34" s="115">
        <f t="shared" si="12"/>
        <v>0</v>
      </c>
      <c r="AS34" s="115">
        <f t="shared" si="12"/>
        <v>0</v>
      </c>
      <c r="AT34" s="115">
        <f t="shared" si="12"/>
        <v>0</v>
      </c>
      <c r="AU34" s="115">
        <f t="shared" si="12"/>
        <v>0</v>
      </c>
      <c r="AV34" s="115">
        <f t="shared" si="12"/>
        <v>0</v>
      </c>
      <c r="AW34" s="115">
        <f t="shared" si="12"/>
        <v>0</v>
      </c>
      <c r="AX34" s="115">
        <f t="shared" si="12"/>
        <v>0</v>
      </c>
      <c r="AY34" s="115">
        <f t="shared" si="12"/>
        <v>0</v>
      </c>
      <c r="AZ34" s="115">
        <f t="shared" si="12"/>
        <v>0</v>
      </c>
      <c r="BA34" s="115">
        <f t="shared" si="12"/>
        <v>0</v>
      </c>
      <c r="BB34" s="217"/>
    </row>
    <row r="35" spans="1:54" ht="18.75">
      <c r="A35" s="54" t="s">
        <v>101</v>
      </c>
      <c r="B35" s="215" t="s">
        <v>104</v>
      </c>
      <c r="C35" s="134"/>
      <c r="D35" s="115">
        <f aca="true" t="shared" si="13" ref="D35:D40">I35+N35+S35+X35</f>
        <v>0</v>
      </c>
      <c r="E35" s="115">
        <f aca="true" t="shared" si="14" ref="E35:E40">J35+O35+T35+Y35</f>
        <v>0</v>
      </c>
      <c r="F35" s="115">
        <f aca="true" t="shared" si="15" ref="F35:F40">K35+P35+U35+Z35</f>
        <v>0</v>
      </c>
      <c r="G35" s="115">
        <f aca="true" t="shared" si="16" ref="G35:G40">L35+Q35+V35+AA35</f>
        <v>0</v>
      </c>
      <c r="H35" s="115">
        <f aca="true" t="shared" si="17" ref="H35:H40">M35+R35+W35+AB35</f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f aca="true" t="shared" si="18" ref="AD35:AD40">AI35+AN35+AS35+AX35</f>
        <v>0</v>
      </c>
      <c r="AE35" s="115">
        <f aca="true" t="shared" si="19" ref="AE35:AE40">AJ35+AO35+AT35+AY35</f>
        <v>0</v>
      </c>
      <c r="AF35" s="115">
        <f aca="true" t="shared" si="20" ref="AF35:AF40">AK35+AP35+AU35+AZ35</f>
        <v>0</v>
      </c>
      <c r="AG35" s="115">
        <f aca="true" t="shared" si="21" ref="AG35:AG40">AL35+AQ35+AV35+BA35</f>
        <v>0</v>
      </c>
      <c r="AH35" s="115">
        <v>0</v>
      </c>
      <c r="AI35" s="145">
        <v>0</v>
      </c>
      <c r="AJ35" s="145">
        <v>0</v>
      </c>
      <c r="AK35" s="145">
        <v>0</v>
      </c>
      <c r="AL35" s="115">
        <v>0</v>
      </c>
      <c r="AM35" s="145">
        <v>0.85</v>
      </c>
      <c r="AN35" s="115">
        <v>0</v>
      </c>
      <c r="AO35" s="115">
        <v>0</v>
      </c>
      <c r="AP35" s="115">
        <v>0</v>
      </c>
      <c r="AQ35" s="115">
        <v>0</v>
      </c>
      <c r="AR35" s="115">
        <v>0</v>
      </c>
      <c r="AS35" s="115">
        <v>0</v>
      </c>
      <c r="AT35" s="115">
        <v>0</v>
      </c>
      <c r="AU35" s="115">
        <v>0</v>
      </c>
      <c r="AV35" s="115">
        <v>0</v>
      </c>
      <c r="AW35" s="115">
        <v>0</v>
      </c>
      <c r="AX35" s="115">
        <v>0</v>
      </c>
      <c r="AY35" s="115">
        <v>0</v>
      </c>
      <c r="AZ35" s="115">
        <v>0</v>
      </c>
      <c r="BA35" s="115">
        <v>0</v>
      </c>
      <c r="BB35" s="217"/>
    </row>
    <row r="36" spans="1:54" ht="18.75">
      <c r="A36" s="54" t="s">
        <v>101</v>
      </c>
      <c r="B36" s="215" t="s">
        <v>106</v>
      </c>
      <c r="C36" s="134"/>
      <c r="D36" s="115">
        <f t="shared" si="13"/>
        <v>0</v>
      </c>
      <c r="E36" s="115">
        <f t="shared" si="14"/>
        <v>0</v>
      </c>
      <c r="F36" s="115">
        <f t="shared" si="15"/>
        <v>0</v>
      </c>
      <c r="G36" s="115">
        <f t="shared" si="16"/>
        <v>0</v>
      </c>
      <c r="H36" s="115">
        <f t="shared" si="17"/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f>AH36+AM36+AR36+AW36</f>
        <v>0</v>
      </c>
      <c r="AD36" s="115">
        <f t="shared" si="18"/>
        <v>0</v>
      </c>
      <c r="AE36" s="115">
        <f t="shared" si="19"/>
        <v>0</v>
      </c>
      <c r="AF36" s="115">
        <f t="shared" si="20"/>
        <v>0</v>
      </c>
      <c r="AG36" s="115">
        <f t="shared" si="21"/>
        <v>0</v>
      </c>
      <c r="AH36" s="115">
        <v>0</v>
      </c>
      <c r="AI36" s="145">
        <v>0</v>
      </c>
      <c r="AJ36" s="145">
        <v>0</v>
      </c>
      <c r="AK36" s="145">
        <v>0</v>
      </c>
      <c r="AL36" s="115">
        <v>0</v>
      </c>
      <c r="AM36" s="115">
        <v>0</v>
      </c>
      <c r="AN36" s="115">
        <v>0</v>
      </c>
      <c r="AO36" s="115">
        <v>0</v>
      </c>
      <c r="AP36" s="115">
        <v>0</v>
      </c>
      <c r="AQ36" s="115">
        <v>0</v>
      </c>
      <c r="AR36" s="115">
        <v>0</v>
      </c>
      <c r="AS36" s="115">
        <v>0</v>
      </c>
      <c r="AT36" s="115">
        <v>0</v>
      </c>
      <c r="AU36" s="115">
        <v>0</v>
      </c>
      <c r="AV36" s="115">
        <v>0</v>
      </c>
      <c r="AW36" s="115">
        <v>0</v>
      </c>
      <c r="AX36" s="115">
        <v>0</v>
      </c>
      <c r="AY36" s="115">
        <v>0</v>
      </c>
      <c r="AZ36" s="115">
        <v>0</v>
      </c>
      <c r="BA36" s="115">
        <v>0</v>
      </c>
      <c r="BB36" s="217"/>
    </row>
    <row r="37" spans="1:54" ht="18.75">
      <c r="A37" s="54" t="s">
        <v>101</v>
      </c>
      <c r="B37" s="215" t="s">
        <v>108</v>
      </c>
      <c r="C37" s="134"/>
      <c r="D37" s="115">
        <f t="shared" si="13"/>
        <v>0</v>
      </c>
      <c r="E37" s="115">
        <f t="shared" si="14"/>
        <v>0</v>
      </c>
      <c r="F37" s="115">
        <f t="shared" si="15"/>
        <v>0</v>
      </c>
      <c r="G37" s="115">
        <f t="shared" si="16"/>
        <v>0</v>
      </c>
      <c r="H37" s="115">
        <f t="shared" si="17"/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f>AH37+AM37+AR37+AW37</f>
        <v>0</v>
      </c>
      <c r="AD37" s="115">
        <f t="shared" si="18"/>
        <v>0</v>
      </c>
      <c r="AE37" s="115">
        <f t="shared" si="19"/>
        <v>0</v>
      </c>
      <c r="AF37" s="115">
        <f t="shared" si="20"/>
        <v>0</v>
      </c>
      <c r="AG37" s="115">
        <f t="shared" si="21"/>
        <v>0</v>
      </c>
      <c r="AH37" s="115">
        <v>0</v>
      </c>
      <c r="AI37" s="145">
        <v>0</v>
      </c>
      <c r="AJ37" s="145">
        <v>0</v>
      </c>
      <c r="AK37" s="145">
        <v>0</v>
      </c>
      <c r="AL37" s="115">
        <v>0</v>
      </c>
      <c r="AM37" s="115">
        <v>0</v>
      </c>
      <c r="AN37" s="115">
        <v>0</v>
      </c>
      <c r="AO37" s="145">
        <v>0</v>
      </c>
      <c r="AP37" s="115">
        <v>0</v>
      </c>
      <c r="AQ37" s="115">
        <v>0</v>
      </c>
      <c r="AR37" s="115">
        <v>0</v>
      </c>
      <c r="AS37" s="115">
        <v>0</v>
      </c>
      <c r="AT37" s="115">
        <v>0</v>
      </c>
      <c r="AU37" s="115">
        <v>0</v>
      </c>
      <c r="AV37" s="115">
        <v>0</v>
      </c>
      <c r="AW37" s="115">
        <v>0</v>
      </c>
      <c r="AX37" s="115">
        <v>0</v>
      </c>
      <c r="AY37" s="115">
        <v>0</v>
      </c>
      <c r="AZ37" s="115">
        <v>0</v>
      </c>
      <c r="BA37" s="115">
        <v>0</v>
      </c>
      <c r="BB37" s="217"/>
    </row>
    <row r="38" spans="1:54" ht="18.75" hidden="1">
      <c r="A38" s="54" t="s">
        <v>101</v>
      </c>
      <c r="B38" s="215" t="s">
        <v>110</v>
      </c>
      <c r="C38" s="134"/>
      <c r="D38" s="115">
        <f t="shared" si="13"/>
        <v>0</v>
      </c>
      <c r="E38" s="115">
        <f t="shared" si="14"/>
        <v>0</v>
      </c>
      <c r="F38" s="115">
        <f t="shared" si="15"/>
        <v>0</v>
      </c>
      <c r="G38" s="115">
        <f t="shared" si="16"/>
        <v>0</v>
      </c>
      <c r="H38" s="115">
        <f t="shared" si="17"/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f>AH38+AM38+AR38+AW38</f>
        <v>0</v>
      </c>
      <c r="AD38" s="115">
        <f t="shared" si="18"/>
        <v>0</v>
      </c>
      <c r="AE38" s="115">
        <f t="shared" si="19"/>
        <v>0</v>
      </c>
      <c r="AF38" s="115">
        <f t="shared" si="20"/>
        <v>0</v>
      </c>
      <c r="AG38" s="115">
        <f t="shared" si="21"/>
        <v>0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115">
        <v>0</v>
      </c>
      <c r="AS38" s="115">
        <v>0</v>
      </c>
      <c r="AT38" s="115">
        <v>0</v>
      </c>
      <c r="AU38" s="115">
        <v>0</v>
      </c>
      <c r="AV38" s="115">
        <v>0</v>
      </c>
      <c r="AW38" s="115">
        <v>0</v>
      </c>
      <c r="AX38" s="115">
        <v>0</v>
      </c>
      <c r="AY38" s="115">
        <v>0</v>
      </c>
      <c r="AZ38" s="115">
        <v>0</v>
      </c>
      <c r="BA38" s="115">
        <v>0</v>
      </c>
      <c r="BB38" s="217"/>
    </row>
    <row r="39" spans="1:54" ht="31.5" hidden="1">
      <c r="A39" s="54" t="s">
        <v>101</v>
      </c>
      <c r="B39" s="221" t="s">
        <v>112</v>
      </c>
      <c r="C39" s="134"/>
      <c r="D39" s="115">
        <f t="shared" si="13"/>
        <v>0</v>
      </c>
      <c r="E39" s="115">
        <f t="shared" si="14"/>
        <v>0</v>
      </c>
      <c r="F39" s="115">
        <f t="shared" si="15"/>
        <v>0</v>
      </c>
      <c r="G39" s="115">
        <f t="shared" si="16"/>
        <v>0</v>
      </c>
      <c r="H39" s="115">
        <f t="shared" si="17"/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f>AH39+AM39+AR39+AW39</f>
        <v>0</v>
      </c>
      <c r="AD39" s="115">
        <f t="shared" si="18"/>
        <v>0</v>
      </c>
      <c r="AE39" s="115">
        <f t="shared" si="19"/>
        <v>0</v>
      </c>
      <c r="AF39" s="115">
        <f t="shared" si="20"/>
        <v>0</v>
      </c>
      <c r="AG39" s="115">
        <f t="shared" si="21"/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  <c r="AS39" s="115">
        <v>0</v>
      </c>
      <c r="AT39" s="115">
        <v>0</v>
      </c>
      <c r="AU39" s="115">
        <v>0</v>
      </c>
      <c r="AV39" s="115">
        <v>0</v>
      </c>
      <c r="AW39" s="115">
        <v>0</v>
      </c>
      <c r="AX39" s="115">
        <v>0</v>
      </c>
      <c r="AY39" s="115">
        <v>0</v>
      </c>
      <c r="AZ39" s="115">
        <v>0</v>
      </c>
      <c r="BA39" s="115">
        <v>0</v>
      </c>
      <c r="BB39" s="217"/>
    </row>
    <row r="40" spans="1:54" ht="18.75">
      <c r="A40" s="199"/>
      <c r="B40" s="160" t="s">
        <v>118</v>
      </c>
      <c r="C40" s="225"/>
      <c r="D40" s="115">
        <f t="shared" si="13"/>
        <v>0</v>
      </c>
      <c r="E40" s="115">
        <f t="shared" si="14"/>
        <v>0</v>
      </c>
      <c r="F40" s="115">
        <f t="shared" si="15"/>
        <v>0</v>
      </c>
      <c r="G40" s="115">
        <f t="shared" si="16"/>
        <v>0</v>
      </c>
      <c r="H40" s="115">
        <f t="shared" si="17"/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f>AH40+AM40+AR40+AW40</f>
        <v>0</v>
      </c>
      <c r="AD40" s="115">
        <f t="shared" si="18"/>
        <v>0</v>
      </c>
      <c r="AE40" s="115">
        <f t="shared" si="19"/>
        <v>0</v>
      </c>
      <c r="AF40" s="115">
        <f t="shared" si="20"/>
        <v>0</v>
      </c>
      <c r="AG40" s="115">
        <f t="shared" si="21"/>
        <v>0</v>
      </c>
      <c r="AH40" s="115">
        <v>0</v>
      </c>
      <c r="AI40" s="145">
        <v>0</v>
      </c>
      <c r="AJ40" s="145">
        <v>0</v>
      </c>
      <c r="AK40" s="145">
        <v>0</v>
      </c>
      <c r="AL40" s="115">
        <v>0</v>
      </c>
      <c r="AM40" s="115">
        <v>0</v>
      </c>
      <c r="AN40" s="115">
        <v>0</v>
      </c>
      <c r="AO40" s="145">
        <v>0</v>
      </c>
      <c r="AP40" s="115">
        <v>0</v>
      </c>
      <c r="AQ40" s="115">
        <v>0</v>
      </c>
      <c r="AR40" s="115">
        <v>0</v>
      </c>
      <c r="AS40" s="115">
        <v>0</v>
      </c>
      <c r="AT40" s="115">
        <v>0</v>
      </c>
      <c r="AU40" s="115">
        <v>0</v>
      </c>
      <c r="AV40" s="115">
        <v>0</v>
      </c>
      <c r="AW40" s="115">
        <v>0</v>
      </c>
      <c r="AX40" s="115">
        <v>0</v>
      </c>
      <c r="AY40" s="115">
        <v>0</v>
      </c>
      <c r="AZ40" s="115">
        <v>0</v>
      </c>
      <c r="BA40" s="115">
        <v>0</v>
      </c>
      <c r="BB40" s="226"/>
    </row>
    <row r="42" ht="15.75">
      <c r="AE42" s="227"/>
    </row>
    <row r="43" spans="14:48" ht="15.75">
      <c r="N43" s="164"/>
      <c r="O43" s="164"/>
      <c r="P43" s="164"/>
      <c r="Q43" s="164"/>
      <c r="R43" s="164"/>
      <c r="AR43" s="164"/>
      <c r="AS43" s="164"/>
      <c r="AT43" s="164"/>
      <c r="AU43" s="164"/>
      <c r="AV43" s="164"/>
    </row>
  </sheetData>
  <sheetProtection selectLockedCells="1" selectUnlockedCells="1"/>
  <mergeCells count="26">
    <mergeCell ref="A10:W10"/>
    <mergeCell ref="A12:BB12"/>
    <mergeCell ref="A13:AB13"/>
    <mergeCell ref="A15:BB15"/>
    <mergeCell ref="A4:BB4"/>
    <mergeCell ref="A6:BB6"/>
    <mergeCell ref="A7:BB7"/>
    <mergeCell ref="A9:BB9"/>
    <mergeCell ref="I19:M19"/>
    <mergeCell ref="A16:A20"/>
    <mergeCell ref="B16:B20"/>
    <mergeCell ref="C16:C20"/>
    <mergeCell ref="D16:AB17"/>
    <mergeCell ref="N19:R19"/>
    <mergeCell ref="S19:W19"/>
    <mergeCell ref="X19:AB19"/>
    <mergeCell ref="AC19:AG19"/>
    <mergeCell ref="AC16:BA17"/>
    <mergeCell ref="BB16:BB20"/>
    <mergeCell ref="D18:AB18"/>
    <mergeCell ref="AC18:BA18"/>
    <mergeCell ref="AH19:AL19"/>
    <mergeCell ref="AM19:AQ19"/>
    <mergeCell ref="AR19:AV19"/>
    <mergeCell ref="AW19:BA19"/>
    <mergeCell ref="D19:H19"/>
  </mergeCells>
  <dataValidations count="1">
    <dataValidation type="textLength" operator="lessThanOrEqual" allowBlank="1" showErrorMessage="1" errorTitle="Ошибка" error="Допускается ввод не более 900 символов!" sqref="B35:B38 B33 B26:B30">
      <formula1>900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9" scale="2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45"/>
  <sheetViews>
    <sheetView view="pageBreakPreview" zoomScaleNormal="85" zoomScaleSheetLayoutView="100" zoomScalePageLayoutView="0" workbookViewId="0" topLeftCell="B31">
      <pane xSplit="1" topLeftCell="AA1" activePane="topRight" state="frozen"/>
      <selection pane="topLeft" activeCell="B13" sqref="B13"/>
      <selection pane="topRight" activeCell="A6" sqref="A6:BV6"/>
    </sheetView>
  </sheetViews>
  <sheetFormatPr defaultColWidth="9.8515625" defaultRowHeight="12.75"/>
  <cols>
    <col min="1" max="1" width="10.8515625" style="1" customWidth="1"/>
    <col min="2" max="2" width="44.57421875" style="2" customWidth="1"/>
    <col min="3" max="3" width="12.7109375" style="1" customWidth="1"/>
    <col min="4" max="4" width="7.28125" style="164" customWidth="1"/>
    <col min="5" max="5" width="8.00390625" style="164" customWidth="1"/>
    <col min="6" max="6" width="7.7109375" style="164" customWidth="1"/>
    <col min="7" max="8" width="7.28125" style="164" customWidth="1"/>
    <col min="9" max="10" width="8.00390625" style="164" customWidth="1"/>
    <col min="11" max="12" width="7.421875" style="164" customWidth="1"/>
    <col min="13" max="13" width="7.7109375" style="164" customWidth="1"/>
    <col min="14" max="15" width="7.28125" style="164" customWidth="1"/>
    <col min="16" max="20" width="7.421875" style="164" customWidth="1"/>
    <col min="21" max="22" width="7.28125" style="164" customWidth="1"/>
    <col min="23" max="27" width="8.28125" style="164" customWidth="1"/>
    <col min="28" max="29" width="7.28125" style="164" customWidth="1"/>
    <col min="30" max="34" width="7.7109375" style="164" customWidth="1"/>
    <col min="35" max="36" width="7.28125" style="164" customWidth="1"/>
    <col min="37" max="41" width="7.00390625" style="164" customWidth="1"/>
    <col min="42" max="43" width="7.28125" style="164" customWidth="1"/>
    <col min="44" max="48" width="8.140625" style="164" customWidth="1"/>
    <col min="49" max="50" width="7.28125" style="164" customWidth="1"/>
    <col min="51" max="54" width="6.8515625" style="164" customWidth="1"/>
    <col min="55" max="55" width="6.421875" style="164" customWidth="1"/>
    <col min="56" max="56" width="6.8515625" style="164" customWidth="1"/>
    <col min="57" max="57" width="6.57421875" style="164" customWidth="1"/>
    <col min="58" max="58" width="7.28125" style="164" customWidth="1"/>
    <col min="59" max="59" width="7.00390625" style="164" customWidth="1"/>
    <col min="60" max="60" width="6.8515625" style="201" customWidth="1"/>
    <col min="61" max="61" width="6.57421875" style="201" customWidth="1"/>
    <col min="62" max="62" width="7.140625" style="201" customWidth="1"/>
    <col min="63" max="63" width="7.57421875" style="164" customWidth="1"/>
    <col min="64" max="64" width="7.28125" style="164" customWidth="1"/>
    <col min="65" max="67" width="7.140625" style="164" customWidth="1"/>
    <col min="68" max="68" width="9.57421875" style="164" customWidth="1"/>
    <col min="69" max="69" width="8.28125" style="164" customWidth="1"/>
    <col min="70" max="71" width="7.28125" style="164" customWidth="1"/>
    <col min="72" max="72" width="8.421875" style="164" customWidth="1"/>
    <col min="73" max="73" width="9.00390625" style="164" customWidth="1"/>
    <col min="74" max="74" width="28.140625" style="228" customWidth="1"/>
    <col min="75" max="16384" width="9.8515625" style="128" customWidth="1"/>
  </cols>
  <sheetData>
    <row r="1" spans="1:74" ht="18.75">
      <c r="A1" s="73" t="s">
        <v>0</v>
      </c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229" t="s">
        <v>210</v>
      </c>
    </row>
    <row r="2" spans="23:74" ht="18.75"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229" t="s">
        <v>2</v>
      </c>
    </row>
    <row r="3" spans="23:74" ht="18.75"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229" t="s">
        <v>3</v>
      </c>
    </row>
    <row r="4" spans="1:74" s="7" customFormat="1" ht="18.75">
      <c r="A4" s="322" t="s">
        <v>179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</row>
    <row r="5" spans="1:62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H5" s="203"/>
      <c r="BI5" s="203"/>
      <c r="BJ5" s="203"/>
    </row>
    <row r="6" spans="1:74" s="7" customFormat="1" ht="18.75" customHeight="1">
      <c r="A6" s="323" t="s">
        <v>223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</row>
    <row r="7" spans="1:74" s="7" customFormat="1" ht="18.7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</row>
    <row r="8" spans="1:62" s="7" customFormat="1" ht="18.75">
      <c r="A8" s="12"/>
      <c r="B8" s="204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H8" s="203"/>
      <c r="BI8" s="203"/>
      <c r="BJ8" s="203"/>
    </row>
    <row r="9" spans="1:74" s="7" customFormat="1" ht="15.75">
      <c r="A9" s="317" t="s">
        <v>122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</row>
    <row r="10" spans="1:62" s="7" customFormat="1" ht="15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BH10" s="203"/>
      <c r="BI10" s="203"/>
      <c r="BJ10" s="203"/>
    </row>
    <row r="11" spans="1:62" s="7" customFormat="1" ht="15.75">
      <c r="A11" s="16"/>
      <c r="B11" s="74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H11" s="203"/>
      <c r="BI11" s="203"/>
      <c r="BJ11" s="203"/>
    </row>
    <row r="12" spans="1:74" s="7" customFormat="1" ht="18.75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</row>
    <row r="13" spans="1:74" ht="15.75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206"/>
      <c r="BI13" s="206"/>
      <c r="BJ13" s="206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230"/>
    </row>
    <row r="14" spans="1:74" ht="15.75">
      <c r="A14" s="23"/>
      <c r="B14" s="22"/>
      <c r="C14" s="23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207"/>
      <c r="AF14" s="207"/>
      <c r="AG14" s="207"/>
      <c r="AH14" s="207"/>
      <c r="AI14" s="207"/>
      <c r="AJ14" s="207"/>
      <c r="AK14" s="207"/>
      <c r="AL14" s="207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231"/>
    </row>
    <row r="15" spans="1:74" ht="39" customHeight="1">
      <c r="A15" s="336" t="s">
        <v>211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</row>
    <row r="16" spans="1:74" ht="15.75" customHeight="1">
      <c r="A16" s="333" t="s">
        <v>8</v>
      </c>
      <c r="B16" s="330" t="s">
        <v>9</v>
      </c>
      <c r="C16" s="330" t="s">
        <v>10</v>
      </c>
      <c r="D16" s="340" t="s">
        <v>212</v>
      </c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39" t="s">
        <v>212</v>
      </c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13" t="s">
        <v>195</v>
      </c>
    </row>
    <row r="17" spans="1:74" ht="15.75" customHeight="1">
      <c r="A17" s="333"/>
      <c r="B17" s="330"/>
      <c r="C17" s="33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13"/>
    </row>
    <row r="18" spans="1:74" ht="15.75" customHeight="1">
      <c r="A18" s="333"/>
      <c r="B18" s="330"/>
      <c r="C18" s="330"/>
      <c r="D18" s="337" t="s">
        <v>27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 t="s">
        <v>28</v>
      </c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13"/>
    </row>
    <row r="19" spans="1:74" ht="30" customHeight="1">
      <c r="A19" s="333"/>
      <c r="B19" s="330"/>
      <c r="C19" s="330"/>
      <c r="D19" s="337" t="s">
        <v>17</v>
      </c>
      <c r="E19" s="337"/>
      <c r="F19" s="337"/>
      <c r="G19" s="337"/>
      <c r="H19" s="337"/>
      <c r="I19" s="337"/>
      <c r="J19" s="337"/>
      <c r="K19" s="337" t="s">
        <v>18</v>
      </c>
      <c r="L19" s="337"/>
      <c r="M19" s="337"/>
      <c r="N19" s="337"/>
      <c r="O19" s="337"/>
      <c r="P19" s="337"/>
      <c r="Q19" s="337"/>
      <c r="R19" s="337" t="s">
        <v>19</v>
      </c>
      <c r="S19" s="337"/>
      <c r="T19" s="337"/>
      <c r="U19" s="337"/>
      <c r="V19" s="337"/>
      <c r="W19" s="337"/>
      <c r="X19" s="337"/>
      <c r="Y19" s="337" t="s">
        <v>20</v>
      </c>
      <c r="Z19" s="337"/>
      <c r="AA19" s="337"/>
      <c r="AB19" s="337"/>
      <c r="AC19" s="337"/>
      <c r="AD19" s="337"/>
      <c r="AE19" s="337"/>
      <c r="AF19" s="337" t="s">
        <v>21</v>
      </c>
      <c r="AG19" s="337"/>
      <c r="AH19" s="337"/>
      <c r="AI19" s="337"/>
      <c r="AJ19" s="337"/>
      <c r="AK19" s="337"/>
      <c r="AL19" s="337"/>
      <c r="AM19" s="337" t="s">
        <v>17</v>
      </c>
      <c r="AN19" s="337"/>
      <c r="AO19" s="337"/>
      <c r="AP19" s="337"/>
      <c r="AQ19" s="337"/>
      <c r="AR19" s="337"/>
      <c r="AS19" s="337"/>
      <c r="AT19" s="337" t="s">
        <v>18</v>
      </c>
      <c r="AU19" s="337"/>
      <c r="AV19" s="337"/>
      <c r="AW19" s="337"/>
      <c r="AX19" s="337"/>
      <c r="AY19" s="337"/>
      <c r="AZ19" s="337"/>
      <c r="BA19" s="337" t="s">
        <v>19</v>
      </c>
      <c r="BB19" s="337"/>
      <c r="BC19" s="337"/>
      <c r="BD19" s="337"/>
      <c r="BE19" s="337"/>
      <c r="BF19" s="337"/>
      <c r="BG19" s="337"/>
      <c r="BH19" s="337" t="s">
        <v>20</v>
      </c>
      <c r="BI19" s="337"/>
      <c r="BJ19" s="337"/>
      <c r="BK19" s="337"/>
      <c r="BL19" s="337"/>
      <c r="BM19" s="337"/>
      <c r="BN19" s="337"/>
      <c r="BO19" s="337" t="s">
        <v>21</v>
      </c>
      <c r="BP19" s="337"/>
      <c r="BQ19" s="337"/>
      <c r="BR19" s="337"/>
      <c r="BS19" s="337"/>
      <c r="BT19" s="337"/>
      <c r="BU19" s="337"/>
      <c r="BV19" s="313"/>
    </row>
    <row r="20" spans="1:74" s="159" customFormat="1" ht="60.75" customHeight="1">
      <c r="A20" s="333"/>
      <c r="B20" s="330"/>
      <c r="C20" s="330"/>
      <c r="D20" s="209" t="s">
        <v>201</v>
      </c>
      <c r="E20" s="209" t="s">
        <v>202</v>
      </c>
      <c r="F20" s="209" t="s">
        <v>213</v>
      </c>
      <c r="G20" s="209" t="s">
        <v>214</v>
      </c>
      <c r="H20" s="209" t="s">
        <v>215</v>
      </c>
      <c r="I20" s="209" t="s">
        <v>204</v>
      </c>
      <c r="J20" s="208" t="s">
        <v>205</v>
      </c>
      <c r="K20" s="209" t="s">
        <v>201</v>
      </c>
      <c r="L20" s="209" t="s">
        <v>202</v>
      </c>
      <c r="M20" s="209" t="s">
        <v>213</v>
      </c>
      <c r="N20" s="209" t="s">
        <v>214</v>
      </c>
      <c r="O20" s="209" t="s">
        <v>215</v>
      </c>
      <c r="P20" s="209" t="s">
        <v>204</v>
      </c>
      <c r="Q20" s="208" t="s">
        <v>205</v>
      </c>
      <c r="R20" s="209" t="s">
        <v>201</v>
      </c>
      <c r="S20" s="209" t="s">
        <v>202</v>
      </c>
      <c r="T20" s="209" t="s">
        <v>213</v>
      </c>
      <c r="U20" s="209" t="s">
        <v>214</v>
      </c>
      <c r="V20" s="209" t="s">
        <v>215</v>
      </c>
      <c r="W20" s="209" t="s">
        <v>204</v>
      </c>
      <c r="X20" s="208" t="s">
        <v>205</v>
      </c>
      <c r="Y20" s="209" t="s">
        <v>201</v>
      </c>
      <c r="Z20" s="209" t="s">
        <v>202</v>
      </c>
      <c r="AA20" s="209" t="s">
        <v>213</v>
      </c>
      <c r="AB20" s="209" t="s">
        <v>214</v>
      </c>
      <c r="AC20" s="209" t="s">
        <v>215</v>
      </c>
      <c r="AD20" s="209" t="s">
        <v>204</v>
      </c>
      <c r="AE20" s="208" t="s">
        <v>205</v>
      </c>
      <c r="AF20" s="209" t="s">
        <v>201</v>
      </c>
      <c r="AG20" s="209" t="s">
        <v>202</v>
      </c>
      <c r="AH20" s="209" t="s">
        <v>213</v>
      </c>
      <c r="AI20" s="209" t="s">
        <v>214</v>
      </c>
      <c r="AJ20" s="209" t="s">
        <v>215</v>
      </c>
      <c r="AK20" s="209" t="s">
        <v>204</v>
      </c>
      <c r="AL20" s="208" t="s">
        <v>205</v>
      </c>
      <c r="AM20" s="209" t="s">
        <v>201</v>
      </c>
      <c r="AN20" s="209" t="s">
        <v>202</v>
      </c>
      <c r="AO20" s="209" t="s">
        <v>213</v>
      </c>
      <c r="AP20" s="209" t="s">
        <v>214</v>
      </c>
      <c r="AQ20" s="209" t="s">
        <v>215</v>
      </c>
      <c r="AR20" s="209" t="s">
        <v>204</v>
      </c>
      <c r="AS20" s="208" t="s">
        <v>205</v>
      </c>
      <c r="AT20" s="209" t="s">
        <v>201</v>
      </c>
      <c r="AU20" s="209" t="s">
        <v>202</v>
      </c>
      <c r="AV20" s="209" t="s">
        <v>213</v>
      </c>
      <c r="AW20" s="209" t="s">
        <v>214</v>
      </c>
      <c r="AX20" s="209" t="s">
        <v>215</v>
      </c>
      <c r="AY20" s="209" t="s">
        <v>204</v>
      </c>
      <c r="AZ20" s="208" t="s">
        <v>205</v>
      </c>
      <c r="BA20" s="209" t="s">
        <v>201</v>
      </c>
      <c r="BB20" s="209" t="s">
        <v>202</v>
      </c>
      <c r="BC20" s="209" t="s">
        <v>213</v>
      </c>
      <c r="BD20" s="209" t="s">
        <v>214</v>
      </c>
      <c r="BE20" s="209" t="s">
        <v>215</v>
      </c>
      <c r="BF20" s="209" t="s">
        <v>204</v>
      </c>
      <c r="BG20" s="208" t="s">
        <v>205</v>
      </c>
      <c r="BH20" s="211" t="s">
        <v>201</v>
      </c>
      <c r="BI20" s="211" t="s">
        <v>202</v>
      </c>
      <c r="BJ20" s="211" t="s">
        <v>213</v>
      </c>
      <c r="BK20" s="209" t="s">
        <v>214</v>
      </c>
      <c r="BL20" s="209" t="s">
        <v>215</v>
      </c>
      <c r="BM20" s="209" t="s">
        <v>204</v>
      </c>
      <c r="BN20" s="208" t="s">
        <v>205</v>
      </c>
      <c r="BO20" s="209" t="s">
        <v>201</v>
      </c>
      <c r="BP20" s="209" t="s">
        <v>202</v>
      </c>
      <c r="BQ20" s="209" t="s">
        <v>213</v>
      </c>
      <c r="BR20" s="209" t="s">
        <v>214</v>
      </c>
      <c r="BS20" s="209" t="s">
        <v>215</v>
      </c>
      <c r="BT20" s="209" t="s">
        <v>204</v>
      </c>
      <c r="BU20" s="208" t="s">
        <v>205</v>
      </c>
      <c r="BV20" s="313"/>
    </row>
    <row r="21" spans="1:76" s="159" customFormat="1" ht="15.75">
      <c r="A21" s="185">
        <v>1</v>
      </c>
      <c r="B21" s="212">
        <v>2</v>
      </c>
      <c r="C21" s="185">
        <v>3</v>
      </c>
      <c r="D21" s="213">
        <v>4</v>
      </c>
      <c r="E21" s="213">
        <v>5</v>
      </c>
      <c r="F21" s="213">
        <v>6</v>
      </c>
      <c r="G21" s="213">
        <v>7</v>
      </c>
      <c r="H21" s="213">
        <v>8</v>
      </c>
      <c r="I21" s="213">
        <v>9</v>
      </c>
      <c r="J21" s="213">
        <v>10</v>
      </c>
      <c r="K21" s="213">
        <v>11</v>
      </c>
      <c r="L21" s="213">
        <v>12</v>
      </c>
      <c r="M21" s="213">
        <v>13</v>
      </c>
      <c r="N21" s="213">
        <v>14</v>
      </c>
      <c r="O21" s="213">
        <v>15</v>
      </c>
      <c r="P21" s="213">
        <v>16</v>
      </c>
      <c r="Q21" s="213">
        <v>17</v>
      </c>
      <c r="R21" s="213">
        <v>18</v>
      </c>
      <c r="S21" s="213">
        <v>19</v>
      </c>
      <c r="T21" s="213">
        <v>20</v>
      </c>
      <c r="U21" s="213">
        <v>21</v>
      </c>
      <c r="V21" s="213">
        <v>22</v>
      </c>
      <c r="W21" s="213">
        <v>23</v>
      </c>
      <c r="X21" s="213">
        <v>24</v>
      </c>
      <c r="Y21" s="213">
        <v>25</v>
      </c>
      <c r="Z21" s="213">
        <v>26</v>
      </c>
      <c r="AA21" s="213">
        <v>27</v>
      </c>
      <c r="AB21" s="213">
        <v>28</v>
      </c>
      <c r="AC21" s="213">
        <v>29</v>
      </c>
      <c r="AD21" s="213">
        <v>30</v>
      </c>
      <c r="AE21" s="213">
        <v>31</v>
      </c>
      <c r="AF21" s="213">
        <v>32</v>
      </c>
      <c r="AG21" s="213">
        <v>33</v>
      </c>
      <c r="AH21" s="213">
        <v>34</v>
      </c>
      <c r="AI21" s="213">
        <v>35</v>
      </c>
      <c r="AJ21" s="213">
        <v>36</v>
      </c>
      <c r="AK21" s="213">
        <v>37</v>
      </c>
      <c r="AL21" s="213">
        <v>38</v>
      </c>
      <c r="AM21" s="213">
        <v>39</v>
      </c>
      <c r="AN21" s="213">
        <v>40</v>
      </c>
      <c r="AO21" s="213">
        <v>41</v>
      </c>
      <c r="AP21" s="213">
        <v>42</v>
      </c>
      <c r="AQ21" s="213">
        <v>43</v>
      </c>
      <c r="AR21" s="213">
        <v>44</v>
      </c>
      <c r="AS21" s="213">
        <v>45</v>
      </c>
      <c r="AT21" s="213">
        <v>46</v>
      </c>
      <c r="AU21" s="213">
        <v>47</v>
      </c>
      <c r="AV21" s="213">
        <v>48</v>
      </c>
      <c r="AW21" s="213">
        <v>49</v>
      </c>
      <c r="AX21" s="213">
        <v>50</v>
      </c>
      <c r="AY21" s="213">
        <v>51</v>
      </c>
      <c r="AZ21" s="213">
        <v>52</v>
      </c>
      <c r="BA21" s="213">
        <v>53</v>
      </c>
      <c r="BB21" s="213">
        <v>54</v>
      </c>
      <c r="BC21" s="213">
        <v>55</v>
      </c>
      <c r="BD21" s="213">
        <v>56</v>
      </c>
      <c r="BE21" s="213">
        <v>57</v>
      </c>
      <c r="BF21" s="213">
        <v>58</v>
      </c>
      <c r="BG21" s="213">
        <v>59</v>
      </c>
      <c r="BH21" s="214">
        <v>60</v>
      </c>
      <c r="BI21" s="214">
        <v>61</v>
      </c>
      <c r="BJ21" s="214">
        <v>62</v>
      </c>
      <c r="BK21" s="213">
        <v>63</v>
      </c>
      <c r="BL21" s="213">
        <v>64</v>
      </c>
      <c r="BM21" s="213">
        <v>65</v>
      </c>
      <c r="BN21" s="213">
        <v>66</v>
      </c>
      <c r="BO21" s="213">
        <v>67</v>
      </c>
      <c r="BP21" s="213">
        <v>68</v>
      </c>
      <c r="BQ21" s="213">
        <v>69</v>
      </c>
      <c r="BR21" s="213">
        <v>70</v>
      </c>
      <c r="BS21" s="213">
        <v>71</v>
      </c>
      <c r="BT21" s="213">
        <v>72</v>
      </c>
      <c r="BU21" s="213">
        <v>73</v>
      </c>
      <c r="BV21" s="185">
        <v>74</v>
      </c>
      <c r="BX21" s="232"/>
    </row>
    <row r="22" spans="1:77" s="235" customFormat="1" ht="31.5">
      <c r="A22" s="32"/>
      <c r="B22" s="215" t="s">
        <v>29</v>
      </c>
      <c r="C22" s="134"/>
      <c r="D22" s="233">
        <f aca="true" t="shared" si="0" ref="D22:AI22">D23+D24+D41</f>
        <v>0</v>
      </c>
      <c r="E22" s="233">
        <f t="shared" si="0"/>
        <v>0</v>
      </c>
      <c r="F22" s="233">
        <f t="shared" si="0"/>
        <v>0</v>
      </c>
      <c r="G22" s="233">
        <f t="shared" si="0"/>
        <v>0</v>
      </c>
      <c r="H22" s="233">
        <f t="shared" si="0"/>
        <v>0</v>
      </c>
      <c r="I22" s="233">
        <f t="shared" si="0"/>
        <v>0</v>
      </c>
      <c r="J22" s="233">
        <f t="shared" si="0"/>
        <v>0</v>
      </c>
      <c r="K22" s="233">
        <f t="shared" si="0"/>
        <v>0</v>
      </c>
      <c r="L22" s="233">
        <f t="shared" si="0"/>
        <v>0</v>
      </c>
      <c r="M22" s="233">
        <f t="shared" si="0"/>
        <v>0</v>
      </c>
      <c r="N22" s="233">
        <f t="shared" si="0"/>
        <v>0</v>
      </c>
      <c r="O22" s="233">
        <f t="shared" si="0"/>
        <v>0</v>
      </c>
      <c r="P22" s="233">
        <f t="shared" si="0"/>
        <v>0</v>
      </c>
      <c r="Q22" s="233">
        <f t="shared" si="0"/>
        <v>0</v>
      </c>
      <c r="R22" s="233">
        <f t="shared" si="0"/>
        <v>0</v>
      </c>
      <c r="S22" s="233">
        <f t="shared" si="0"/>
        <v>0</v>
      </c>
      <c r="T22" s="233">
        <f t="shared" si="0"/>
        <v>0</v>
      </c>
      <c r="U22" s="233">
        <f t="shared" si="0"/>
        <v>0</v>
      </c>
      <c r="V22" s="233">
        <f t="shared" si="0"/>
        <v>0</v>
      </c>
      <c r="W22" s="233">
        <f t="shared" si="0"/>
        <v>0</v>
      </c>
      <c r="X22" s="233">
        <f t="shared" si="0"/>
        <v>0</v>
      </c>
      <c r="Y22" s="233">
        <f t="shared" si="0"/>
        <v>0</v>
      </c>
      <c r="Z22" s="233">
        <f t="shared" si="0"/>
        <v>0</v>
      </c>
      <c r="AA22" s="233">
        <f t="shared" si="0"/>
        <v>0</v>
      </c>
      <c r="AB22" s="233">
        <f t="shared" si="0"/>
        <v>0</v>
      </c>
      <c r="AC22" s="233">
        <f t="shared" si="0"/>
        <v>0</v>
      </c>
      <c r="AD22" s="233">
        <f t="shared" si="0"/>
        <v>0</v>
      </c>
      <c r="AE22" s="233">
        <f t="shared" si="0"/>
        <v>0</v>
      </c>
      <c r="AF22" s="233">
        <f t="shared" si="0"/>
        <v>0</v>
      </c>
      <c r="AG22" s="233">
        <f t="shared" si="0"/>
        <v>0</v>
      </c>
      <c r="AH22" s="233">
        <f t="shared" si="0"/>
        <v>0</v>
      </c>
      <c r="AI22" s="233">
        <f t="shared" si="0"/>
        <v>0</v>
      </c>
      <c r="AJ22" s="233">
        <f aca="true" t="shared" si="1" ref="AJ22:BO22">AJ23+AJ24+AJ41</f>
        <v>0</v>
      </c>
      <c r="AK22" s="233">
        <f t="shared" si="1"/>
        <v>0</v>
      </c>
      <c r="AL22" s="233">
        <f t="shared" si="1"/>
        <v>0</v>
      </c>
      <c r="AM22" s="233">
        <f t="shared" si="1"/>
        <v>0</v>
      </c>
      <c r="AN22" s="233">
        <f t="shared" si="1"/>
        <v>0</v>
      </c>
      <c r="AO22" s="233">
        <f t="shared" si="1"/>
        <v>0</v>
      </c>
      <c r="AP22" s="233">
        <f t="shared" si="1"/>
        <v>0</v>
      </c>
      <c r="AQ22" s="233">
        <f t="shared" si="1"/>
        <v>0</v>
      </c>
      <c r="AR22" s="233">
        <f t="shared" si="1"/>
        <v>0</v>
      </c>
      <c r="AS22" s="233">
        <f t="shared" si="1"/>
        <v>0</v>
      </c>
      <c r="AT22" s="233">
        <f t="shared" si="1"/>
        <v>0</v>
      </c>
      <c r="AU22" s="233">
        <f t="shared" si="1"/>
        <v>0</v>
      </c>
      <c r="AV22" s="233">
        <f t="shared" si="1"/>
        <v>0</v>
      </c>
      <c r="AW22" s="233">
        <f t="shared" si="1"/>
        <v>0</v>
      </c>
      <c r="AX22" s="233">
        <f t="shared" si="1"/>
        <v>0</v>
      </c>
      <c r="AY22" s="233">
        <f t="shared" si="1"/>
        <v>0</v>
      </c>
      <c r="AZ22" s="233">
        <f t="shared" si="1"/>
        <v>0</v>
      </c>
      <c r="BA22" s="233">
        <f t="shared" si="1"/>
        <v>0</v>
      </c>
      <c r="BB22" s="233">
        <f t="shared" si="1"/>
        <v>0</v>
      </c>
      <c r="BC22" s="233">
        <f t="shared" si="1"/>
        <v>0</v>
      </c>
      <c r="BD22" s="233">
        <f t="shared" si="1"/>
        <v>0</v>
      </c>
      <c r="BE22" s="233">
        <f t="shared" si="1"/>
        <v>0</v>
      </c>
      <c r="BF22" s="233">
        <f t="shared" si="1"/>
        <v>0</v>
      </c>
      <c r="BG22" s="233">
        <f t="shared" si="1"/>
        <v>0</v>
      </c>
      <c r="BH22" s="234">
        <f t="shared" si="1"/>
        <v>0</v>
      </c>
      <c r="BI22" s="234">
        <f t="shared" si="1"/>
        <v>0</v>
      </c>
      <c r="BJ22" s="234">
        <f t="shared" si="1"/>
        <v>0</v>
      </c>
      <c r="BK22" s="233">
        <f t="shared" si="1"/>
        <v>0</v>
      </c>
      <c r="BL22" s="233">
        <f t="shared" si="1"/>
        <v>0</v>
      </c>
      <c r="BM22" s="233">
        <f t="shared" si="1"/>
        <v>0</v>
      </c>
      <c r="BN22" s="233">
        <f t="shared" si="1"/>
        <v>0</v>
      </c>
      <c r="BO22" s="233">
        <f t="shared" si="1"/>
        <v>0</v>
      </c>
      <c r="BP22" s="233">
        <f aca="true" t="shared" si="2" ref="BP22:BU22">BP23+BP24+BP41</f>
        <v>0</v>
      </c>
      <c r="BQ22" s="233">
        <f t="shared" si="2"/>
        <v>0</v>
      </c>
      <c r="BR22" s="233">
        <f t="shared" si="2"/>
        <v>0</v>
      </c>
      <c r="BS22" s="233">
        <f t="shared" si="2"/>
        <v>0</v>
      </c>
      <c r="BT22" s="233">
        <f t="shared" si="2"/>
        <v>0</v>
      </c>
      <c r="BU22" s="233">
        <f t="shared" si="2"/>
        <v>0</v>
      </c>
      <c r="BV22" s="185"/>
      <c r="BX22" s="232"/>
      <c r="BY22" s="236"/>
    </row>
    <row r="23" spans="1:77" s="240" customFormat="1" ht="18.75">
      <c r="A23" s="112" t="s">
        <v>31</v>
      </c>
      <c r="B23" s="218" t="s">
        <v>32</v>
      </c>
      <c r="C23" s="237"/>
      <c r="D23" s="238">
        <v>0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</v>
      </c>
      <c r="AN23" s="238">
        <v>0</v>
      </c>
      <c r="AO23" s="238">
        <v>0</v>
      </c>
      <c r="AP23" s="238">
        <v>0</v>
      </c>
      <c r="AQ23" s="238"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v>0</v>
      </c>
      <c r="AY23" s="238"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v>0</v>
      </c>
      <c r="BU23" s="238">
        <v>0</v>
      </c>
      <c r="BV23" s="239"/>
      <c r="BX23" s="241"/>
      <c r="BY23" s="242"/>
    </row>
    <row r="24" spans="1:77" s="240" customFormat="1" ht="47.25">
      <c r="A24" s="45" t="s">
        <v>43</v>
      </c>
      <c r="B24" s="218" t="s">
        <v>44</v>
      </c>
      <c r="C24" s="237"/>
      <c r="D24" s="245">
        <f aca="true" t="shared" si="3" ref="D24:AI24">D25+D27+D31+D32</f>
        <v>0</v>
      </c>
      <c r="E24" s="245">
        <f t="shared" si="3"/>
        <v>0</v>
      </c>
      <c r="F24" s="245">
        <f t="shared" si="3"/>
        <v>0</v>
      </c>
      <c r="G24" s="245">
        <f t="shared" si="3"/>
        <v>0</v>
      </c>
      <c r="H24" s="245">
        <f t="shared" si="3"/>
        <v>0</v>
      </c>
      <c r="I24" s="245">
        <f t="shared" si="3"/>
        <v>0</v>
      </c>
      <c r="J24" s="245">
        <f t="shared" si="3"/>
        <v>0</v>
      </c>
      <c r="K24" s="245">
        <f t="shared" si="3"/>
        <v>0</v>
      </c>
      <c r="L24" s="245">
        <f t="shared" si="3"/>
        <v>0</v>
      </c>
      <c r="M24" s="245">
        <f t="shared" si="3"/>
        <v>0</v>
      </c>
      <c r="N24" s="245">
        <f t="shared" si="3"/>
        <v>0</v>
      </c>
      <c r="O24" s="245">
        <f t="shared" si="3"/>
        <v>0</v>
      </c>
      <c r="P24" s="245">
        <f t="shared" si="3"/>
        <v>0</v>
      </c>
      <c r="Q24" s="245">
        <f t="shared" si="3"/>
        <v>0</v>
      </c>
      <c r="R24" s="245">
        <f t="shared" si="3"/>
        <v>0</v>
      </c>
      <c r="S24" s="245">
        <f t="shared" si="3"/>
        <v>0</v>
      </c>
      <c r="T24" s="245">
        <f t="shared" si="3"/>
        <v>0</v>
      </c>
      <c r="U24" s="245">
        <f t="shared" si="3"/>
        <v>0</v>
      </c>
      <c r="V24" s="245">
        <f t="shared" si="3"/>
        <v>0</v>
      </c>
      <c r="W24" s="245">
        <f t="shared" si="3"/>
        <v>0</v>
      </c>
      <c r="X24" s="245">
        <f t="shared" si="3"/>
        <v>0</v>
      </c>
      <c r="Y24" s="245">
        <f t="shared" si="3"/>
        <v>0</v>
      </c>
      <c r="Z24" s="245">
        <f t="shared" si="3"/>
        <v>0</v>
      </c>
      <c r="AA24" s="245">
        <f t="shared" si="3"/>
        <v>0</v>
      </c>
      <c r="AB24" s="245">
        <f t="shared" si="3"/>
        <v>0</v>
      </c>
      <c r="AC24" s="245">
        <f t="shared" si="3"/>
        <v>0</v>
      </c>
      <c r="AD24" s="245">
        <f t="shared" si="3"/>
        <v>0</v>
      </c>
      <c r="AE24" s="245">
        <f t="shared" si="3"/>
        <v>0</v>
      </c>
      <c r="AF24" s="245">
        <f t="shared" si="3"/>
        <v>0</v>
      </c>
      <c r="AG24" s="245">
        <f t="shared" si="3"/>
        <v>0</v>
      </c>
      <c r="AH24" s="245">
        <f t="shared" si="3"/>
        <v>0</v>
      </c>
      <c r="AI24" s="245">
        <f t="shared" si="3"/>
        <v>0</v>
      </c>
      <c r="AJ24" s="245">
        <f aca="true" t="shared" si="4" ref="AJ24:BO24">AJ25+AJ27+AJ31+AJ32</f>
        <v>0</v>
      </c>
      <c r="AK24" s="245">
        <f t="shared" si="4"/>
        <v>0</v>
      </c>
      <c r="AL24" s="245">
        <f t="shared" si="4"/>
        <v>0</v>
      </c>
      <c r="AM24" s="245">
        <f t="shared" si="4"/>
        <v>0</v>
      </c>
      <c r="AN24" s="245">
        <f t="shared" si="4"/>
        <v>0</v>
      </c>
      <c r="AO24" s="245">
        <f t="shared" si="4"/>
        <v>0</v>
      </c>
      <c r="AP24" s="245">
        <f t="shared" si="4"/>
        <v>0</v>
      </c>
      <c r="AQ24" s="245">
        <f t="shared" si="4"/>
        <v>0</v>
      </c>
      <c r="AR24" s="245">
        <f t="shared" si="4"/>
        <v>0</v>
      </c>
      <c r="AS24" s="245">
        <f t="shared" si="4"/>
        <v>0</v>
      </c>
      <c r="AT24" s="245">
        <f t="shared" si="4"/>
        <v>0</v>
      </c>
      <c r="AU24" s="245">
        <f t="shared" si="4"/>
        <v>0</v>
      </c>
      <c r="AV24" s="245">
        <f t="shared" si="4"/>
        <v>0</v>
      </c>
      <c r="AW24" s="245">
        <f t="shared" si="4"/>
        <v>0</v>
      </c>
      <c r="AX24" s="245">
        <f t="shared" si="4"/>
        <v>0</v>
      </c>
      <c r="AY24" s="245">
        <f t="shared" si="4"/>
        <v>0</v>
      </c>
      <c r="AZ24" s="245">
        <f t="shared" si="4"/>
        <v>0</v>
      </c>
      <c r="BA24" s="245">
        <f t="shared" si="4"/>
        <v>0</v>
      </c>
      <c r="BB24" s="245">
        <f t="shared" si="4"/>
        <v>0</v>
      </c>
      <c r="BC24" s="245">
        <f t="shared" si="4"/>
        <v>0</v>
      </c>
      <c r="BD24" s="245">
        <f t="shared" si="4"/>
        <v>0</v>
      </c>
      <c r="BE24" s="245">
        <f t="shared" si="4"/>
        <v>0</v>
      </c>
      <c r="BF24" s="245">
        <f t="shared" si="4"/>
        <v>0</v>
      </c>
      <c r="BG24" s="245">
        <f t="shared" si="4"/>
        <v>0</v>
      </c>
      <c r="BH24" s="238">
        <f t="shared" si="4"/>
        <v>0</v>
      </c>
      <c r="BI24" s="238">
        <f t="shared" si="4"/>
        <v>0</v>
      </c>
      <c r="BJ24" s="238">
        <f t="shared" si="4"/>
        <v>0</v>
      </c>
      <c r="BK24" s="245">
        <f t="shared" si="4"/>
        <v>0</v>
      </c>
      <c r="BL24" s="245">
        <f t="shared" si="4"/>
        <v>0</v>
      </c>
      <c r="BM24" s="245">
        <f t="shared" si="4"/>
        <v>0</v>
      </c>
      <c r="BN24" s="245">
        <f t="shared" si="4"/>
        <v>0</v>
      </c>
      <c r="BO24" s="245">
        <f t="shared" si="4"/>
        <v>0</v>
      </c>
      <c r="BP24" s="245">
        <f aca="true" t="shared" si="5" ref="BP24:BU24">BP25+BP27+BP31+BP32</f>
        <v>0</v>
      </c>
      <c r="BQ24" s="245">
        <f t="shared" si="5"/>
        <v>0</v>
      </c>
      <c r="BR24" s="245">
        <f t="shared" si="5"/>
        <v>0</v>
      </c>
      <c r="BS24" s="245">
        <f t="shared" si="5"/>
        <v>0</v>
      </c>
      <c r="BT24" s="245">
        <f t="shared" si="5"/>
        <v>0</v>
      </c>
      <c r="BU24" s="245">
        <f t="shared" si="5"/>
        <v>0</v>
      </c>
      <c r="BV24" s="239"/>
      <c r="BX24" s="241"/>
      <c r="BY24" s="242"/>
    </row>
    <row r="25" spans="1:77" s="240" customFormat="1" ht="31.5">
      <c r="A25" s="114" t="s">
        <v>140</v>
      </c>
      <c r="B25" s="218" t="s">
        <v>46</v>
      </c>
      <c r="C25" s="237"/>
      <c r="D25" s="245">
        <f aca="true" t="shared" si="6" ref="D25:AI25">SUM(D26:D26)</f>
        <v>0</v>
      </c>
      <c r="E25" s="245">
        <f t="shared" si="6"/>
        <v>0</v>
      </c>
      <c r="F25" s="245">
        <f t="shared" si="6"/>
        <v>0</v>
      </c>
      <c r="G25" s="245">
        <f t="shared" si="6"/>
        <v>0</v>
      </c>
      <c r="H25" s="245">
        <f t="shared" si="6"/>
        <v>0</v>
      </c>
      <c r="I25" s="245">
        <f t="shared" si="6"/>
        <v>0</v>
      </c>
      <c r="J25" s="245">
        <f t="shared" si="6"/>
        <v>0</v>
      </c>
      <c r="K25" s="245">
        <f t="shared" si="6"/>
        <v>0</v>
      </c>
      <c r="L25" s="245">
        <f t="shared" si="6"/>
        <v>0</v>
      </c>
      <c r="M25" s="245">
        <f t="shared" si="6"/>
        <v>0</v>
      </c>
      <c r="N25" s="245">
        <f t="shared" si="6"/>
        <v>0</v>
      </c>
      <c r="O25" s="245">
        <f t="shared" si="6"/>
        <v>0</v>
      </c>
      <c r="P25" s="245">
        <f t="shared" si="6"/>
        <v>0</v>
      </c>
      <c r="Q25" s="245">
        <f t="shared" si="6"/>
        <v>0</v>
      </c>
      <c r="R25" s="245">
        <f t="shared" si="6"/>
        <v>0</v>
      </c>
      <c r="S25" s="245">
        <f t="shared" si="6"/>
        <v>0</v>
      </c>
      <c r="T25" s="245">
        <f t="shared" si="6"/>
        <v>0</v>
      </c>
      <c r="U25" s="245">
        <f t="shared" si="6"/>
        <v>0</v>
      </c>
      <c r="V25" s="245">
        <f t="shared" si="6"/>
        <v>0</v>
      </c>
      <c r="W25" s="245">
        <f t="shared" si="6"/>
        <v>0</v>
      </c>
      <c r="X25" s="245">
        <f t="shared" si="6"/>
        <v>0</v>
      </c>
      <c r="Y25" s="245">
        <f t="shared" si="6"/>
        <v>0</v>
      </c>
      <c r="Z25" s="245">
        <f t="shared" si="6"/>
        <v>0</v>
      </c>
      <c r="AA25" s="245">
        <f t="shared" si="6"/>
        <v>0</v>
      </c>
      <c r="AB25" s="245">
        <f t="shared" si="6"/>
        <v>0</v>
      </c>
      <c r="AC25" s="245">
        <f t="shared" si="6"/>
        <v>0</v>
      </c>
      <c r="AD25" s="245">
        <f t="shared" si="6"/>
        <v>0</v>
      </c>
      <c r="AE25" s="245">
        <f t="shared" si="6"/>
        <v>0</v>
      </c>
      <c r="AF25" s="245">
        <f t="shared" si="6"/>
        <v>0</v>
      </c>
      <c r="AG25" s="245">
        <f t="shared" si="6"/>
        <v>0</v>
      </c>
      <c r="AH25" s="245">
        <f t="shared" si="6"/>
        <v>0</v>
      </c>
      <c r="AI25" s="245">
        <f t="shared" si="6"/>
        <v>0</v>
      </c>
      <c r="AJ25" s="245">
        <f aca="true" t="shared" si="7" ref="AJ25:BO25">SUM(AJ26:AJ26)</f>
        <v>0</v>
      </c>
      <c r="AK25" s="245">
        <f t="shared" si="7"/>
        <v>0</v>
      </c>
      <c r="AL25" s="245">
        <f t="shared" si="7"/>
        <v>0</v>
      </c>
      <c r="AM25" s="245">
        <f t="shared" si="7"/>
        <v>0</v>
      </c>
      <c r="AN25" s="245">
        <f t="shared" si="7"/>
        <v>0</v>
      </c>
      <c r="AO25" s="245">
        <f t="shared" si="7"/>
        <v>0</v>
      </c>
      <c r="AP25" s="245">
        <f t="shared" si="7"/>
        <v>0</v>
      </c>
      <c r="AQ25" s="245">
        <f t="shared" si="7"/>
        <v>0</v>
      </c>
      <c r="AR25" s="245">
        <f t="shared" si="7"/>
        <v>0</v>
      </c>
      <c r="AS25" s="245">
        <f t="shared" si="7"/>
        <v>0</v>
      </c>
      <c r="AT25" s="245">
        <f t="shared" si="7"/>
        <v>0</v>
      </c>
      <c r="AU25" s="245">
        <f t="shared" si="7"/>
        <v>0</v>
      </c>
      <c r="AV25" s="245">
        <f t="shared" si="7"/>
        <v>0</v>
      </c>
      <c r="AW25" s="245">
        <f t="shared" si="7"/>
        <v>0</v>
      </c>
      <c r="AX25" s="245">
        <f t="shared" si="7"/>
        <v>0</v>
      </c>
      <c r="AY25" s="245">
        <f t="shared" si="7"/>
        <v>0</v>
      </c>
      <c r="AZ25" s="245">
        <f t="shared" si="7"/>
        <v>0</v>
      </c>
      <c r="BA25" s="245">
        <f t="shared" si="7"/>
        <v>0</v>
      </c>
      <c r="BB25" s="245">
        <f t="shared" si="7"/>
        <v>0</v>
      </c>
      <c r="BC25" s="245">
        <f t="shared" si="7"/>
        <v>0</v>
      </c>
      <c r="BD25" s="245">
        <f t="shared" si="7"/>
        <v>0</v>
      </c>
      <c r="BE25" s="245">
        <f t="shared" si="7"/>
        <v>0</v>
      </c>
      <c r="BF25" s="245">
        <f t="shared" si="7"/>
        <v>0</v>
      </c>
      <c r="BG25" s="245">
        <f t="shared" si="7"/>
        <v>0</v>
      </c>
      <c r="BH25" s="238">
        <f t="shared" si="7"/>
        <v>0</v>
      </c>
      <c r="BI25" s="238">
        <f t="shared" si="7"/>
        <v>0</v>
      </c>
      <c r="BJ25" s="238">
        <f t="shared" si="7"/>
        <v>0</v>
      </c>
      <c r="BK25" s="245">
        <f t="shared" si="7"/>
        <v>0</v>
      </c>
      <c r="BL25" s="245">
        <f t="shared" si="7"/>
        <v>0</v>
      </c>
      <c r="BM25" s="245">
        <f t="shared" si="7"/>
        <v>0</v>
      </c>
      <c r="BN25" s="245">
        <f t="shared" si="7"/>
        <v>0</v>
      </c>
      <c r="BO25" s="245">
        <f t="shared" si="7"/>
        <v>0</v>
      </c>
      <c r="BP25" s="245">
        <f aca="true" t="shared" si="8" ref="BP25:BU25">SUM(BP26:BP26)</f>
        <v>0</v>
      </c>
      <c r="BQ25" s="245">
        <f t="shared" si="8"/>
        <v>0</v>
      </c>
      <c r="BR25" s="245">
        <f t="shared" si="8"/>
        <v>0</v>
      </c>
      <c r="BS25" s="245">
        <f t="shared" si="8"/>
        <v>0</v>
      </c>
      <c r="BT25" s="245">
        <f t="shared" si="8"/>
        <v>0</v>
      </c>
      <c r="BU25" s="245">
        <f t="shared" si="8"/>
        <v>0</v>
      </c>
      <c r="BV25" s="239"/>
      <c r="BX25" s="241"/>
      <c r="BY25" s="242"/>
    </row>
    <row r="26" spans="1:77" ht="31.5">
      <c r="A26" s="114" t="s">
        <v>49</v>
      </c>
      <c r="B26" s="215" t="s">
        <v>48</v>
      </c>
      <c r="C26" s="134"/>
      <c r="D26" s="243">
        <f aca="true" t="shared" si="9" ref="D26:J26">K26+R26+Y26+AF26</f>
        <v>0</v>
      </c>
      <c r="E26" s="243">
        <f t="shared" si="9"/>
        <v>0</v>
      </c>
      <c r="F26" s="243">
        <f t="shared" si="9"/>
        <v>0</v>
      </c>
      <c r="G26" s="243">
        <f t="shared" si="9"/>
        <v>0</v>
      </c>
      <c r="H26" s="243">
        <f t="shared" si="9"/>
        <v>0</v>
      </c>
      <c r="I26" s="243">
        <f t="shared" si="9"/>
        <v>0</v>
      </c>
      <c r="J26" s="243">
        <f t="shared" si="9"/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244">
        <v>0</v>
      </c>
      <c r="Y26" s="244">
        <v>0</v>
      </c>
      <c r="Z26" s="244">
        <v>0</v>
      </c>
      <c r="AA26" s="244">
        <v>0</v>
      </c>
      <c r="AB26" s="244">
        <v>0</v>
      </c>
      <c r="AC26" s="244">
        <v>0</v>
      </c>
      <c r="AD26" s="244">
        <v>0</v>
      </c>
      <c r="AE26" s="244">
        <v>0</v>
      </c>
      <c r="AF26" s="244">
        <v>0</v>
      </c>
      <c r="AG26" s="244">
        <v>0</v>
      </c>
      <c r="AH26" s="244">
        <v>0</v>
      </c>
      <c r="AI26" s="244">
        <v>0</v>
      </c>
      <c r="AJ26" s="244">
        <v>0</v>
      </c>
      <c r="AK26" s="244">
        <v>0</v>
      </c>
      <c r="AL26" s="244">
        <v>0</v>
      </c>
      <c r="AM26" s="243">
        <f aca="true" t="shared" si="10" ref="AM26:AS26">AT26+BA26+BH26+BO26</f>
        <v>0</v>
      </c>
      <c r="AN26" s="243">
        <f t="shared" si="10"/>
        <v>0</v>
      </c>
      <c r="AO26" s="243">
        <f t="shared" si="10"/>
        <v>0</v>
      </c>
      <c r="AP26" s="243">
        <f t="shared" si="10"/>
        <v>0</v>
      </c>
      <c r="AQ26" s="243">
        <f t="shared" si="10"/>
        <v>0</v>
      </c>
      <c r="AR26" s="243">
        <f t="shared" si="10"/>
        <v>0</v>
      </c>
      <c r="AS26" s="243">
        <f t="shared" si="10"/>
        <v>0</v>
      </c>
      <c r="AT26" s="244">
        <v>0</v>
      </c>
      <c r="AU26" s="244">
        <v>0</v>
      </c>
      <c r="AV26" s="244">
        <v>0</v>
      </c>
      <c r="AW26" s="244">
        <v>0</v>
      </c>
      <c r="AX26" s="244">
        <v>0</v>
      </c>
      <c r="AY26" s="244">
        <v>0</v>
      </c>
      <c r="AZ26" s="244">
        <v>0</v>
      </c>
      <c r="BA26" s="244">
        <v>0</v>
      </c>
      <c r="BB26" s="244">
        <v>0</v>
      </c>
      <c r="BC26" s="244">
        <v>0</v>
      </c>
      <c r="BD26" s="244">
        <v>0</v>
      </c>
      <c r="BE26" s="244">
        <v>0</v>
      </c>
      <c r="BF26" s="244">
        <v>0</v>
      </c>
      <c r="BG26" s="244">
        <v>0</v>
      </c>
      <c r="BH26" s="243">
        <v>0</v>
      </c>
      <c r="BI26" s="243">
        <v>0</v>
      </c>
      <c r="BJ26" s="243">
        <v>0</v>
      </c>
      <c r="BK26" s="244">
        <v>0</v>
      </c>
      <c r="BL26" s="244">
        <v>0</v>
      </c>
      <c r="BM26" s="244">
        <v>0</v>
      </c>
      <c r="BN26" s="244">
        <v>0</v>
      </c>
      <c r="BO26" s="244">
        <v>0</v>
      </c>
      <c r="BP26" s="244">
        <v>0</v>
      </c>
      <c r="BQ26" s="244">
        <v>0</v>
      </c>
      <c r="BR26" s="244">
        <v>0</v>
      </c>
      <c r="BS26" s="244">
        <v>0</v>
      </c>
      <c r="BT26" s="244">
        <v>0</v>
      </c>
      <c r="BU26" s="244">
        <v>0</v>
      </c>
      <c r="BV26" s="217"/>
      <c r="BX26" s="232"/>
      <c r="BY26" s="236"/>
    </row>
    <row r="27" spans="1:77" ht="52.5" customHeight="1">
      <c r="A27" s="45" t="s">
        <v>51</v>
      </c>
      <c r="B27" s="222" t="s">
        <v>190</v>
      </c>
      <c r="C27" s="134"/>
      <c r="D27" s="243">
        <f aca="true" t="shared" si="11" ref="D27:AI27">SUM(D28:D30)</f>
        <v>0</v>
      </c>
      <c r="E27" s="243">
        <f t="shared" si="11"/>
        <v>0</v>
      </c>
      <c r="F27" s="243">
        <f t="shared" si="11"/>
        <v>0</v>
      </c>
      <c r="G27" s="243">
        <f t="shared" si="11"/>
        <v>0</v>
      </c>
      <c r="H27" s="243">
        <f t="shared" si="11"/>
        <v>0</v>
      </c>
      <c r="I27" s="243">
        <f t="shared" si="11"/>
        <v>0</v>
      </c>
      <c r="J27" s="243">
        <f t="shared" si="11"/>
        <v>0</v>
      </c>
      <c r="K27" s="243">
        <f t="shared" si="11"/>
        <v>0</v>
      </c>
      <c r="L27" s="243">
        <f t="shared" si="11"/>
        <v>0</v>
      </c>
      <c r="M27" s="243">
        <f t="shared" si="11"/>
        <v>0</v>
      </c>
      <c r="N27" s="243">
        <f t="shared" si="11"/>
        <v>0</v>
      </c>
      <c r="O27" s="243">
        <f t="shared" si="11"/>
        <v>0</v>
      </c>
      <c r="P27" s="243">
        <f t="shared" si="11"/>
        <v>0</v>
      </c>
      <c r="Q27" s="243">
        <f t="shared" si="11"/>
        <v>0</v>
      </c>
      <c r="R27" s="243">
        <f t="shared" si="11"/>
        <v>0</v>
      </c>
      <c r="S27" s="243">
        <f t="shared" si="11"/>
        <v>0</v>
      </c>
      <c r="T27" s="243">
        <f t="shared" si="11"/>
        <v>0</v>
      </c>
      <c r="U27" s="243">
        <f t="shared" si="11"/>
        <v>0</v>
      </c>
      <c r="V27" s="243">
        <f t="shared" si="11"/>
        <v>0</v>
      </c>
      <c r="W27" s="243">
        <f t="shared" si="11"/>
        <v>0</v>
      </c>
      <c r="X27" s="243">
        <f t="shared" si="11"/>
        <v>0</v>
      </c>
      <c r="Y27" s="243">
        <f t="shared" si="11"/>
        <v>0</v>
      </c>
      <c r="Z27" s="243">
        <f t="shared" si="11"/>
        <v>0</v>
      </c>
      <c r="AA27" s="243">
        <f t="shared" si="11"/>
        <v>0</v>
      </c>
      <c r="AB27" s="243">
        <f t="shared" si="11"/>
        <v>0</v>
      </c>
      <c r="AC27" s="243">
        <f t="shared" si="11"/>
        <v>0</v>
      </c>
      <c r="AD27" s="243">
        <f t="shared" si="11"/>
        <v>0</v>
      </c>
      <c r="AE27" s="243">
        <f t="shared" si="11"/>
        <v>0</v>
      </c>
      <c r="AF27" s="243">
        <f t="shared" si="11"/>
        <v>0</v>
      </c>
      <c r="AG27" s="243">
        <f t="shared" si="11"/>
        <v>0</v>
      </c>
      <c r="AH27" s="243">
        <f t="shared" si="11"/>
        <v>0</v>
      </c>
      <c r="AI27" s="243">
        <f t="shared" si="11"/>
        <v>0</v>
      </c>
      <c r="AJ27" s="243">
        <f aca="true" t="shared" si="12" ref="AJ27:BO27">SUM(AJ28:AJ30)</f>
        <v>0</v>
      </c>
      <c r="AK27" s="243">
        <f t="shared" si="12"/>
        <v>0</v>
      </c>
      <c r="AL27" s="243">
        <f t="shared" si="12"/>
        <v>0</v>
      </c>
      <c r="AM27" s="243">
        <f t="shared" si="12"/>
        <v>0</v>
      </c>
      <c r="AN27" s="243">
        <f t="shared" si="12"/>
        <v>0</v>
      </c>
      <c r="AO27" s="243">
        <f t="shared" si="12"/>
        <v>0</v>
      </c>
      <c r="AP27" s="243">
        <f t="shared" si="12"/>
        <v>0</v>
      </c>
      <c r="AQ27" s="243">
        <f t="shared" si="12"/>
        <v>0</v>
      </c>
      <c r="AR27" s="243">
        <f t="shared" si="12"/>
        <v>0</v>
      </c>
      <c r="AS27" s="243">
        <f t="shared" si="12"/>
        <v>0</v>
      </c>
      <c r="AT27" s="243">
        <f t="shared" si="12"/>
        <v>0</v>
      </c>
      <c r="AU27" s="243">
        <f t="shared" si="12"/>
        <v>0</v>
      </c>
      <c r="AV27" s="243">
        <f t="shared" si="12"/>
        <v>0</v>
      </c>
      <c r="AW27" s="243">
        <f t="shared" si="12"/>
        <v>0</v>
      </c>
      <c r="AX27" s="243">
        <f t="shared" si="12"/>
        <v>0</v>
      </c>
      <c r="AY27" s="243">
        <f t="shared" si="12"/>
        <v>0</v>
      </c>
      <c r="AZ27" s="243">
        <f t="shared" si="12"/>
        <v>0</v>
      </c>
      <c r="BA27" s="243">
        <f t="shared" si="12"/>
        <v>0</v>
      </c>
      <c r="BB27" s="243">
        <f t="shared" si="12"/>
        <v>0</v>
      </c>
      <c r="BC27" s="243">
        <f t="shared" si="12"/>
        <v>0</v>
      </c>
      <c r="BD27" s="243">
        <f t="shared" si="12"/>
        <v>0</v>
      </c>
      <c r="BE27" s="243">
        <f t="shared" si="12"/>
        <v>0</v>
      </c>
      <c r="BF27" s="243">
        <f t="shared" si="12"/>
        <v>0</v>
      </c>
      <c r="BG27" s="243">
        <f t="shared" si="12"/>
        <v>0</v>
      </c>
      <c r="BH27" s="243">
        <f t="shared" si="12"/>
        <v>0</v>
      </c>
      <c r="BI27" s="243">
        <f t="shared" si="12"/>
        <v>0</v>
      </c>
      <c r="BJ27" s="243">
        <f t="shared" si="12"/>
        <v>0</v>
      </c>
      <c r="BK27" s="243">
        <f t="shared" si="12"/>
        <v>0</v>
      </c>
      <c r="BL27" s="243">
        <f t="shared" si="12"/>
        <v>0</v>
      </c>
      <c r="BM27" s="243">
        <f t="shared" si="12"/>
        <v>0</v>
      </c>
      <c r="BN27" s="243">
        <f t="shared" si="12"/>
        <v>0</v>
      </c>
      <c r="BO27" s="243">
        <f t="shared" si="12"/>
        <v>0</v>
      </c>
      <c r="BP27" s="243">
        <f aca="true" t="shared" si="13" ref="BP27:BU27">SUM(BP28:BP30)</f>
        <v>0</v>
      </c>
      <c r="BQ27" s="243">
        <f t="shared" si="13"/>
        <v>0</v>
      </c>
      <c r="BR27" s="243">
        <f t="shared" si="13"/>
        <v>0</v>
      </c>
      <c r="BS27" s="243">
        <f t="shared" si="13"/>
        <v>0</v>
      </c>
      <c r="BT27" s="243">
        <f t="shared" si="13"/>
        <v>0</v>
      </c>
      <c r="BU27" s="243">
        <f t="shared" si="13"/>
        <v>0</v>
      </c>
      <c r="BV27" s="217"/>
      <c r="BX27" s="232"/>
      <c r="BY27" s="236"/>
    </row>
    <row r="28" spans="1:77" ht="31.5">
      <c r="A28" s="42" t="s">
        <v>174</v>
      </c>
      <c r="B28" s="215" t="s">
        <v>221</v>
      </c>
      <c r="C28" s="134"/>
      <c r="D28" s="243">
        <f aca="true" t="shared" si="14" ref="D28:J30">K28+R28+Y28+AF28</f>
        <v>0</v>
      </c>
      <c r="E28" s="243">
        <f t="shared" si="14"/>
        <v>0</v>
      </c>
      <c r="F28" s="243">
        <f t="shared" si="14"/>
        <v>0</v>
      </c>
      <c r="G28" s="243">
        <f t="shared" si="14"/>
        <v>0</v>
      </c>
      <c r="H28" s="243">
        <f t="shared" si="14"/>
        <v>0</v>
      </c>
      <c r="I28" s="243">
        <f t="shared" si="14"/>
        <v>0</v>
      </c>
      <c r="J28" s="243">
        <f t="shared" si="14"/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0</v>
      </c>
      <c r="W28" s="244">
        <v>0</v>
      </c>
      <c r="X28" s="244">
        <v>0</v>
      </c>
      <c r="Y28" s="244">
        <v>0</v>
      </c>
      <c r="Z28" s="244">
        <v>0</v>
      </c>
      <c r="AA28" s="244">
        <v>0</v>
      </c>
      <c r="AB28" s="244">
        <v>0</v>
      </c>
      <c r="AC28" s="244">
        <v>0</v>
      </c>
      <c r="AD28" s="244">
        <v>0</v>
      </c>
      <c r="AE28" s="244">
        <v>0</v>
      </c>
      <c r="AF28" s="244">
        <v>0</v>
      </c>
      <c r="AG28" s="244">
        <v>0</v>
      </c>
      <c r="AH28" s="244">
        <v>0</v>
      </c>
      <c r="AI28" s="244">
        <v>0</v>
      </c>
      <c r="AJ28" s="244">
        <v>0</v>
      </c>
      <c r="AK28" s="244">
        <v>0</v>
      </c>
      <c r="AL28" s="244">
        <v>0</v>
      </c>
      <c r="AM28" s="243">
        <f aca="true" t="shared" si="15" ref="AM28:AS30">AT28+BA28+BH28+BO28</f>
        <v>0</v>
      </c>
      <c r="AN28" s="243">
        <f t="shared" si="15"/>
        <v>0</v>
      </c>
      <c r="AO28" s="243">
        <f t="shared" si="15"/>
        <v>0</v>
      </c>
      <c r="AP28" s="243">
        <f t="shared" si="15"/>
        <v>0</v>
      </c>
      <c r="AQ28" s="243">
        <f t="shared" si="15"/>
        <v>0</v>
      </c>
      <c r="AR28" s="243">
        <f t="shared" si="15"/>
        <v>0</v>
      </c>
      <c r="AS28" s="243">
        <f t="shared" si="15"/>
        <v>0</v>
      </c>
      <c r="AT28" s="244">
        <v>0</v>
      </c>
      <c r="AU28" s="244">
        <v>0</v>
      </c>
      <c r="AV28" s="244">
        <v>0</v>
      </c>
      <c r="AW28" s="244">
        <v>0</v>
      </c>
      <c r="AX28" s="244">
        <v>0</v>
      </c>
      <c r="AY28" s="244">
        <v>0</v>
      </c>
      <c r="AZ28" s="244">
        <v>0</v>
      </c>
      <c r="BA28" s="244">
        <v>0</v>
      </c>
      <c r="BB28" s="244">
        <v>0</v>
      </c>
      <c r="BC28" s="244">
        <v>0</v>
      </c>
      <c r="BD28" s="244">
        <v>0</v>
      </c>
      <c r="BE28" s="244">
        <v>0</v>
      </c>
      <c r="BF28" s="244">
        <v>0</v>
      </c>
      <c r="BG28" s="244">
        <v>0</v>
      </c>
      <c r="BH28" s="243">
        <v>0</v>
      </c>
      <c r="BI28" s="243">
        <v>0</v>
      </c>
      <c r="BJ28" s="243">
        <v>0</v>
      </c>
      <c r="BK28" s="244">
        <v>0</v>
      </c>
      <c r="BL28" s="244">
        <v>0</v>
      </c>
      <c r="BM28" s="244">
        <v>0</v>
      </c>
      <c r="BN28" s="244">
        <v>0</v>
      </c>
      <c r="BO28" s="244">
        <v>0</v>
      </c>
      <c r="BP28" s="244">
        <v>0</v>
      </c>
      <c r="BQ28" s="244">
        <v>0</v>
      </c>
      <c r="BR28" s="244">
        <v>0</v>
      </c>
      <c r="BS28" s="244">
        <v>0</v>
      </c>
      <c r="BT28" s="244">
        <v>0</v>
      </c>
      <c r="BU28" s="244">
        <v>0</v>
      </c>
      <c r="BV28" s="217"/>
      <c r="BX28" s="232"/>
      <c r="BY28" s="236"/>
    </row>
    <row r="29" spans="1:77" ht="31.5">
      <c r="A29" s="42"/>
      <c r="B29" s="215" t="s">
        <v>222</v>
      </c>
      <c r="C29" s="134"/>
      <c r="D29" s="243">
        <f t="shared" si="14"/>
        <v>0</v>
      </c>
      <c r="E29" s="243">
        <f t="shared" si="14"/>
        <v>0</v>
      </c>
      <c r="F29" s="243">
        <f t="shared" si="14"/>
        <v>0</v>
      </c>
      <c r="G29" s="243">
        <f t="shared" si="14"/>
        <v>0</v>
      </c>
      <c r="H29" s="243">
        <f t="shared" si="14"/>
        <v>0</v>
      </c>
      <c r="I29" s="243">
        <f t="shared" si="14"/>
        <v>0</v>
      </c>
      <c r="J29" s="243">
        <f t="shared" si="14"/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0</v>
      </c>
      <c r="Z29" s="244">
        <v>0</v>
      </c>
      <c r="AA29" s="244">
        <v>0</v>
      </c>
      <c r="AB29" s="244">
        <v>0</v>
      </c>
      <c r="AC29" s="244">
        <v>0</v>
      </c>
      <c r="AD29" s="244">
        <v>0</v>
      </c>
      <c r="AE29" s="244">
        <v>0</v>
      </c>
      <c r="AF29" s="244">
        <v>0</v>
      </c>
      <c r="AG29" s="244">
        <v>0</v>
      </c>
      <c r="AH29" s="244">
        <v>0</v>
      </c>
      <c r="AI29" s="244">
        <v>0</v>
      </c>
      <c r="AJ29" s="244">
        <v>0</v>
      </c>
      <c r="AK29" s="244">
        <v>0</v>
      </c>
      <c r="AL29" s="244">
        <v>0</v>
      </c>
      <c r="AM29" s="243">
        <f t="shared" si="15"/>
        <v>0</v>
      </c>
      <c r="AN29" s="243">
        <f t="shared" si="15"/>
        <v>0</v>
      </c>
      <c r="AO29" s="243">
        <f t="shared" si="15"/>
        <v>0</v>
      </c>
      <c r="AP29" s="243">
        <f t="shared" si="15"/>
        <v>0</v>
      </c>
      <c r="AQ29" s="243">
        <f t="shared" si="15"/>
        <v>0</v>
      </c>
      <c r="AR29" s="243">
        <f t="shared" si="15"/>
        <v>0</v>
      </c>
      <c r="AS29" s="243">
        <f t="shared" si="15"/>
        <v>0</v>
      </c>
      <c r="AT29" s="244">
        <v>0</v>
      </c>
      <c r="AU29" s="244">
        <v>0</v>
      </c>
      <c r="AV29" s="244">
        <v>0</v>
      </c>
      <c r="AW29" s="244">
        <v>0</v>
      </c>
      <c r="AX29" s="244">
        <v>0</v>
      </c>
      <c r="AY29" s="244">
        <v>0</v>
      </c>
      <c r="AZ29" s="244">
        <v>0</v>
      </c>
      <c r="BA29" s="244">
        <v>0</v>
      </c>
      <c r="BB29" s="244">
        <v>0</v>
      </c>
      <c r="BC29" s="244">
        <v>0</v>
      </c>
      <c r="BD29" s="244">
        <v>0</v>
      </c>
      <c r="BE29" s="244">
        <v>0</v>
      </c>
      <c r="BF29" s="244">
        <v>0</v>
      </c>
      <c r="BG29" s="244">
        <v>0</v>
      </c>
      <c r="BH29" s="243">
        <v>0</v>
      </c>
      <c r="BI29" s="243">
        <v>0</v>
      </c>
      <c r="BJ29" s="243">
        <v>0</v>
      </c>
      <c r="BK29" s="244">
        <v>0</v>
      </c>
      <c r="BL29" s="244">
        <v>0</v>
      </c>
      <c r="BM29" s="244">
        <v>0</v>
      </c>
      <c r="BN29" s="244">
        <v>0</v>
      </c>
      <c r="BO29" s="244">
        <v>0</v>
      </c>
      <c r="BP29" s="244">
        <v>0</v>
      </c>
      <c r="BQ29" s="244">
        <v>0</v>
      </c>
      <c r="BR29" s="244">
        <v>0</v>
      </c>
      <c r="BS29" s="244">
        <v>0</v>
      </c>
      <c r="BT29" s="244">
        <v>0</v>
      </c>
      <c r="BU29" s="244">
        <v>0</v>
      </c>
      <c r="BV29" s="217"/>
      <c r="BX29" s="232"/>
      <c r="BY29" s="236"/>
    </row>
    <row r="30" spans="1:77" ht="31.5">
      <c r="A30" s="42" t="s">
        <v>175</v>
      </c>
      <c r="B30" s="215" t="s">
        <v>66</v>
      </c>
      <c r="C30" s="134"/>
      <c r="D30" s="243">
        <f t="shared" si="14"/>
        <v>0</v>
      </c>
      <c r="E30" s="243">
        <f t="shared" si="14"/>
        <v>0</v>
      </c>
      <c r="F30" s="243">
        <f t="shared" si="14"/>
        <v>0</v>
      </c>
      <c r="G30" s="243">
        <f t="shared" si="14"/>
        <v>0</v>
      </c>
      <c r="H30" s="243">
        <f t="shared" si="14"/>
        <v>0</v>
      </c>
      <c r="I30" s="243">
        <f t="shared" si="14"/>
        <v>0</v>
      </c>
      <c r="J30" s="243">
        <f t="shared" si="14"/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4">
        <v>0</v>
      </c>
      <c r="Y30" s="244">
        <v>0</v>
      </c>
      <c r="Z30" s="244">
        <v>0</v>
      </c>
      <c r="AA30" s="244">
        <v>0</v>
      </c>
      <c r="AB30" s="244">
        <v>0</v>
      </c>
      <c r="AC30" s="244">
        <v>0</v>
      </c>
      <c r="AD30" s="244">
        <v>0</v>
      </c>
      <c r="AE30" s="244">
        <v>0</v>
      </c>
      <c r="AF30" s="244">
        <v>0</v>
      </c>
      <c r="AG30" s="244">
        <v>0</v>
      </c>
      <c r="AH30" s="244">
        <v>0</v>
      </c>
      <c r="AI30" s="244">
        <v>0</v>
      </c>
      <c r="AJ30" s="244">
        <v>0</v>
      </c>
      <c r="AK30" s="244">
        <v>0</v>
      </c>
      <c r="AL30" s="244">
        <v>0</v>
      </c>
      <c r="AM30" s="243">
        <f t="shared" si="15"/>
        <v>0</v>
      </c>
      <c r="AN30" s="243">
        <f t="shared" si="15"/>
        <v>0</v>
      </c>
      <c r="AO30" s="243">
        <f t="shared" si="15"/>
        <v>0</v>
      </c>
      <c r="AP30" s="243">
        <f t="shared" si="15"/>
        <v>0</v>
      </c>
      <c r="AQ30" s="243">
        <f t="shared" si="15"/>
        <v>0</v>
      </c>
      <c r="AR30" s="243">
        <f t="shared" si="15"/>
        <v>0</v>
      </c>
      <c r="AS30" s="243">
        <f t="shared" si="15"/>
        <v>0</v>
      </c>
      <c r="AT30" s="244">
        <v>0</v>
      </c>
      <c r="AU30" s="244">
        <v>0</v>
      </c>
      <c r="AV30" s="244">
        <v>0</v>
      </c>
      <c r="AW30" s="244">
        <v>0</v>
      </c>
      <c r="AX30" s="244">
        <v>0</v>
      </c>
      <c r="AY30" s="244">
        <v>0</v>
      </c>
      <c r="AZ30" s="244">
        <v>0</v>
      </c>
      <c r="BA30" s="244">
        <v>0</v>
      </c>
      <c r="BB30" s="244">
        <v>0</v>
      </c>
      <c r="BC30" s="244">
        <v>0</v>
      </c>
      <c r="BD30" s="244">
        <v>0</v>
      </c>
      <c r="BE30" s="244">
        <v>0</v>
      </c>
      <c r="BF30" s="244">
        <v>0</v>
      </c>
      <c r="BG30" s="244">
        <v>0</v>
      </c>
      <c r="BH30" s="243">
        <v>0</v>
      </c>
      <c r="BI30" s="243">
        <v>0</v>
      </c>
      <c r="BJ30" s="243">
        <v>0</v>
      </c>
      <c r="BK30" s="244">
        <v>0</v>
      </c>
      <c r="BL30" s="244">
        <v>0</v>
      </c>
      <c r="BM30" s="244">
        <v>0</v>
      </c>
      <c r="BN30" s="244">
        <v>0</v>
      </c>
      <c r="BO30" s="244">
        <v>0</v>
      </c>
      <c r="BP30" s="244">
        <v>0</v>
      </c>
      <c r="BQ30" s="244">
        <v>0</v>
      </c>
      <c r="BR30" s="244">
        <v>0</v>
      </c>
      <c r="BS30" s="244">
        <v>0</v>
      </c>
      <c r="BT30" s="244">
        <v>0</v>
      </c>
      <c r="BU30" s="244">
        <v>0</v>
      </c>
      <c r="BV30" s="217"/>
      <c r="BX30" s="232"/>
      <c r="BY30" s="236"/>
    </row>
    <row r="31" spans="1:77" ht="63">
      <c r="A31" s="45" t="s">
        <v>141</v>
      </c>
      <c r="B31" s="223" t="s">
        <v>69</v>
      </c>
      <c r="C31" s="134"/>
      <c r="D31" s="243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  <c r="N31" s="243">
        <v>0</v>
      </c>
      <c r="O31" s="243">
        <v>0</v>
      </c>
      <c r="P31" s="243">
        <v>0</v>
      </c>
      <c r="Q31" s="243">
        <v>0</v>
      </c>
      <c r="R31" s="243">
        <v>0</v>
      </c>
      <c r="S31" s="243">
        <v>0</v>
      </c>
      <c r="T31" s="243">
        <v>0</v>
      </c>
      <c r="U31" s="243">
        <v>0</v>
      </c>
      <c r="V31" s="243">
        <v>0</v>
      </c>
      <c r="W31" s="243">
        <v>0</v>
      </c>
      <c r="X31" s="243">
        <v>0</v>
      </c>
      <c r="Y31" s="243">
        <v>0</v>
      </c>
      <c r="Z31" s="243">
        <v>0</v>
      </c>
      <c r="AA31" s="243">
        <v>0</v>
      </c>
      <c r="AB31" s="243">
        <v>0</v>
      </c>
      <c r="AC31" s="243">
        <v>0</v>
      </c>
      <c r="AD31" s="243">
        <v>0</v>
      </c>
      <c r="AE31" s="243">
        <v>0</v>
      </c>
      <c r="AF31" s="243">
        <v>0</v>
      </c>
      <c r="AG31" s="243">
        <v>0</v>
      </c>
      <c r="AH31" s="243">
        <v>0</v>
      </c>
      <c r="AI31" s="243">
        <v>0</v>
      </c>
      <c r="AJ31" s="243">
        <v>0</v>
      </c>
      <c r="AK31" s="243">
        <v>0</v>
      </c>
      <c r="AL31" s="243">
        <v>0</v>
      </c>
      <c r="AM31" s="243">
        <v>0</v>
      </c>
      <c r="AN31" s="243">
        <v>0</v>
      </c>
      <c r="AO31" s="243">
        <v>0</v>
      </c>
      <c r="AP31" s="243">
        <v>0</v>
      </c>
      <c r="AQ31" s="243">
        <v>0</v>
      </c>
      <c r="AR31" s="243">
        <v>0</v>
      </c>
      <c r="AS31" s="243">
        <v>0</v>
      </c>
      <c r="AT31" s="243">
        <v>0</v>
      </c>
      <c r="AU31" s="243">
        <v>0</v>
      </c>
      <c r="AV31" s="243">
        <v>0</v>
      </c>
      <c r="AW31" s="243">
        <v>0</v>
      </c>
      <c r="AX31" s="243">
        <v>0</v>
      </c>
      <c r="AY31" s="243">
        <v>0</v>
      </c>
      <c r="AZ31" s="243">
        <v>0</v>
      </c>
      <c r="BA31" s="243">
        <v>0</v>
      </c>
      <c r="BB31" s="243">
        <v>0</v>
      </c>
      <c r="BC31" s="243">
        <v>0</v>
      </c>
      <c r="BD31" s="243">
        <v>0</v>
      </c>
      <c r="BE31" s="243">
        <v>0</v>
      </c>
      <c r="BF31" s="243">
        <v>0</v>
      </c>
      <c r="BG31" s="243">
        <v>0</v>
      </c>
      <c r="BH31" s="243">
        <v>0</v>
      </c>
      <c r="BI31" s="243">
        <v>0</v>
      </c>
      <c r="BJ31" s="243">
        <v>0</v>
      </c>
      <c r="BK31" s="243">
        <v>0</v>
      </c>
      <c r="BL31" s="243">
        <v>0</v>
      </c>
      <c r="BM31" s="243">
        <v>0</v>
      </c>
      <c r="BN31" s="243">
        <v>0</v>
      </c>
      <c r="BO31" s="243">
        <v>0</v>
      </c>
      <c r="BP31" s="243">
        <v>0</v>
      </c>
      <c r="BQ31" s="243">
        <v>0</v>
      </c>
      <c r="BR31" s="243">
        <v>0</v>
      </c>
      <c r="BS31" s="243">
        <v>0</v>
      </c>
      <c r="BT31" s="243">
        <v>0</v>
      </c>
      <c r="BU31" s="243">
        <v>0</v>
      </c>
      <c r="BV31" s="217"/>
      <c r="BX31" s="232"/>
      <c r="BY31" s="236"/>
    </row>
    <row r="32" spans="1:77" ht="47.25">
      <c r="A32" s="45" t="s">
        <v>77</v>
      </c>
      <c r="B32" s="218" t="s">
        <v>78</v>
      </c>
      <c r="C32" s="134"/>
      <c r="D32" s="243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0</v>
      </c>
      <c r="S32" s="243">
        <v>0</v>
      </c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  <c r="AB32" s="243">
        <v>0</v>
      </c>
      <c r="AC32" s="243">
        <v>0</v>
      </c>
      <c r="AD32" s="243">
        <v>0</v>
      </c>
      <c r="AE32" s="243">
        <v>0</v>
      </c>
      <c r="AF32" s="243">
        <v>0</v>
      </c>
      <c r="AG32" s="243">
        <v>0</v>
      </c>
      <c r="AH32" s="243">
        <v>0</v>
      </c>
      <c r="AI32" s="243">
        <v>0</v>
      </c>
      <c r="AJ32" s="243">
        <v>0</v>
      </c>
      <c r="AK32" s="243">
        <v>0</v>
      </c>
      <c r="AL32" s="243">
        <v>0</v>
      </c>
      <c r="AM32" s="243">
        <v>0</v>
      </c>
      <c r="AN32" s="243">
        <v>0</v>
      </c>
      <c r="AO32" s="243">
        <v>0</v>
      </c>
      <c r="AP32" s="243">
        <v>0</v>
      </c>
      <c r="AQ32" s="243">
        <v>0</v>
      </c>
      <c r="AR32" s="243">
        <v>0</v>
      </c>
      <c r="AS32" s="243">
        <v>0</v>
      </c>
      <c r="AT32" s="243">
        <v>0</v>
      </c>
      <c r="AU32" s="243">
        <v>0</v>
      </c>
      <c r="AV32" s="243">
        <v>0</v>
      </c>
      <c r="AW32" s="243">
        <v>0</v>
      </c>
      <c r="AX32" s="243">
        <v>0</v>
      </c>
      <c r="AY32" s="243">
        <v>0</v>
      </c>
      <c r="AZ32" s="243">
        <v>0</v>
      </c>
      <c r="BA32" s="243">
        <v>0</v>
      </c>
      <c r="BB32" s="243">
        <v>0</v>
      </c>
      <c r="BC32" s="243">
        <v>0</v>
      </c>
      <c r="BD32" s="243">
        <v>0</v>
      </c>
      <c r="BE32" s="243">
        <v>0</v>
      </c>
      <c r="BF32" s="243">
        <v>0</v>
      </c>
      <c r="BG32" s="243">
        <v>0</v>
      </c>
      <c r="BH32" s="243">
        <v>0</v>
      </c>
      <c r="BI32" s="243">
        <v>0</v>
      </c>
      <c r="BJ32" s="243">
        <v>0</v>
      </c>
      <c r="BK32" s="243">
        <v>0</v>
      </c>
      <c r="BL32" s="243">
        <v>0</v>
      </c>
      <c r="BM32" s="243">
        <v>0</v>
      </c>
      <c r="BN32" s="243">
        <v>0</v>
      </c>
      <c r="BO32" s="243">
        <v>0</v>
      </c>
      <c r="BP32" s="243">
        <v>0</v>
      </c>
      <c r="BQ32" s="243">
        <v>0</v>
      </c>
      <c r="BR32" s="243">
        <v>0</v>
      </c>
      <c r="BS32" s="243">
        <v>0</v>
      </c>
      <c r="BT32" s="243">
        <v>0</v>
      </c>
      <c r="BU32" s="243">
        <v>0</v>
      </c>
      <c r="BV32" s="217"/>
      <c r="BX32" s="232"/>
      <c r="BY32" s="236"/>
    </row>
    <row r="33" spans="1:77" ht="18.75" hidden="1">
      <c r="A33" s="42"/>
      <c r="B33" s="215"/>
      <c r="C33" s="134"/>
      <c r="D33" s="243"/>
      <c r="E33" s="243"/>
      <c r="F33" s="243"/>
      <c r="G33" s="243"/>
      <c r="H33" s="243"/>
      <c r="I33" s="243"/>
      <c r="J33" s="243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3"/>
      <c r="AN33" s="243"/>
      <c r="AO33" s="243"/>
      <c r="AP33" s="243"/>
      <c r="AQ33" s="243"/>
      <c r="AR33" s="243"/>
      <c r="AS33" s="243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3"/>
      <c r="BI33" s="243"/>
      <c r="BJ33" s="243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17"/>
      <c r="BX33" s="232"/>
      <c r="BY33" s="236"/>
    </row>
    <row r="34" spans="1:77" ht="18.75" hidden="1">
      <c r="A34" s="42"/>
      <c r="B34" s="215"/>
      <c r="C34" s="134"/>
      <c r="D34" s="243"/>
      <c r="E34" s="243"/>
      <c r="F34" s="243"/>
      <c r="G34" s="243"/>
      <c r="H34" s="243"/>
      <c r="I34" s="243"/>
      <c r="J34" s="243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3"/>
      <c r="AN34" s="243"/>
      <c r="AO34" s="243"/>
      <c r="AP34" s="243"/>
      <c r="AQ34" s="243"/>
      <c r="AR34" s="243"/>
      <c r="AS34" s="243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3"/>
      <c r="BI34" s="243"/>
      <c r="BJ34" s="243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17"/>
      <c r="BX34" s="232"/>
      <c r="BY34" s="236"/>
    </row>
    <row r="35" spans="1:77" ht="18.75" hidden="1">
      <c r="A35" s="42"/>
      <c r="B35" s="215"/>
      <c r="C35" s="134"/>
      <c r="D35" s="243"/>
      <c r="E35" s="243"/>
      <c r="F35" s="243"/>
      <c r="G35" s="243"/>
      <c r="H35" s="243"/>
      <c r="I35" s="243"/>
      <c r="J35" s="243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3"/>
      <c r="AN35" s="243"/>
      <c r="AO35" s="243"/>
      <c r="AP35" s="243"/>
      <c r="AQ35" s="243"/>
      <c r="AR35" s="243"/>
      <c r="AS35" s="243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3"/>
      <c r="BI35" s="243"/>
      <c r="BJ35" s="243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17"/>
      <c r="BX35" s="232"/>
      <c r="BY35" s="236"/>
    </row>
    <row r="36" spans="1:77" ht="18.75" hidden="1">
      <c r="A36" s="42"/>
      <c r="B36" s="215"/>
      <c r="C36" s="134"/>
      <c r="D36" s="243"/>
      <c r="E36" s="243"/>
      <c r="F36" s="243"/>
      <c r="G36" s="243"/>
      <c r="H36" s="243"/>
      <c r="I36" s="243"/>
      <c r="J36" s="243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3"/>
      <c r="AN36" s="243"/>
      <c r="AO36" s="243"/>
      <c r="AP36" s="243"/>
      <c r="AQ36" s="243"/>
      <c r="AR36" s="243"/>
      <c r="AS36" s="243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3"/>
      <c r="BI36" s="243"/>
      <c r="BJ36" s="243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17"/>
      <c r="BX36" s="232"/>
      <c r="BY36" s="236"/>
    </row>
    <row r="37" spans="1:77" ht="18.75" hidden="1">
      <c r="A37" s="42"/>
      <c r="B37" s="215"/>
      <c r="C37" s="134"/>
      <c r="D37" s="243"/>
      <c r="E37" s="243"/>
      <c r="F37" s="243"/>
      <c r="G37" s="243"/>
      <c r="H37" s="243"/>
      <c r="I37" s="243"/>
      <c r="J37" s="243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3"/>
      <c r="AN37" s="243"/>
      <c r="AO37" s="243"/>
      <c r="AP37" s="243"/>
      <c r="AQ37" s="243"/>
      <c r="AR37" s="243"/>
      <c r="AS37" s="243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3"/>
      <c r="BI37" s="243"/>
      <c r="BJ37" s="243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17"/>
      <c r="BX37" s="232"/>
      <c r="BY37" s="236"/>
    </row>
    <row r="38" spans="1:77" ht="18.75" hidden="1">
      <c r="A38" s="42"/>
      <c r="B38" s="215"/>
      <c r="C38" s="134"/>
      <c r="D38" s="243"/>
      <c r="E38" s="243"/>
      <c r="F38" s="243"/>
      <c r="G38" s="243"/>
      <c r="H38" s="243"/>
      <c r="I38" s="243"/>
      <c r="J38" s="243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3"/>
      <c r="AN38" s="243"/>
      <c r="AO38" s="243"/>
      <c r="AP38" s="243"/>
      <c r="AQ38" s="243"/>
      <c r="AR38" s="243"/>
      <c r="AS38" s="243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3"/>
      <c r="BI38" s="243"/>
      <c r="BJ38" s="243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17"/>
      <c r="BX38" s="232"/>
      <c r="BY38" s="236"/>
    </row>
    <row r="39" spans="1:77" ht="18.75" hidden="1">
      <c r="A39" s="42"/>
      <c r="B39" s="215"/>
      <c r="C39" s="134"/>
      <c r="D39" s="243"/>
      <c r="E39" s="243"/>
      <c r="F39" s="243"/>
      <c r="G39" s="243"/>
      <c r="H39" s="243"/>
      <c r="I39" s="243"/>
      <c r="J39" s="243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3"/>
      <c r="AN39" s="243"/>
      <c r="AO39" s="243"/>
      <c r="AP39" s="243"/>
      <c r="AQ39" s="243"/>
      <c r="AR39" s="243"/>
      <c r="AS39" s="243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3"/>
      <c r="BI39" s="243"/>
      <c r="BJ39" s="243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17"/>
      <c r="BX39" s="232"/>
      <c r="BY39" s="236"/>
    </row>
    <row r="40" spans="1:77" ht="18.75" hidden="1">
      <c r="A40" s="42"/>
      <c r="B40" s="215"/>
      <c r="C40" s="134"/>
      <c r="D40" s="243"/>
      <c r="E40" s="243"/>
      <c r="F40" s="243"/>
      <c r="G40" s="243"/>
      <c r="H40" s="243"/>
      <c r="I40" s="243"/>
      <c r="J40" s="243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3"/>
      <c r="AN40" s="243"/>
      <c r="AO40" s="243"/>
      <c r="AP40" s="243"/>
      <c r="AQ40" s="243"/>
      <c r="AR40" s="243"/>
      <c r="AS40" s="243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3"/>
      <c r="BI40" s="243"/>
      <c r="BJ40" s="243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17"/>
      <c r="BX40" s="232"/>
      <c r="BY40" s="236"/>
    </row>
    <row r="41" spans="1:77" s="240" customFormat="1" ht="31.5">
      <c r="A41" s="54" t="s">
        <v>101</v>
      </c>
      <c r="B41" s="218" t="s">
        <v>102</v>
      </c>
      <c r="C41" s="237"/>
      <c r="D41" s="245">
        <f aca="true" t="shared" si="16" ref="D41:AI41">SUM(D42:D45)</f>
        <v>0</v>
      </c>
      <c r="E41" s="245">
        <f t="shared" si="16"/>
        <v>0</v>
      </c>
      <c r="F41" s="245">
        <f t="shared" si="16"/>
        <v>0</v>
      </c>
      <c r="G41" s="245">
        <f t="shared" si="16"/>
        <v>0</v>
      </c>
      <c r="H41" s="245">
        <f t="shared" si="16"/>
        <v>0</v>
      </c>
      <c r="I41" s="245">
        <f t="shared" si="16"/>
        <v>0</v>
      </c>
      <c r="J41" s="245">
        <f t="shared" si="16"/>
        <v>0</v>
      </c>
      <c r="K41" s="245">
        <f t="shared" si="16"/>
        <v>0</v>
      </c>
      <c r="L41" s="245">
        <f t="shared" si="16"/>
        <v>0</v>
      </c>
      <c r="M41" s="245">
        <f t="shared" si="16"/>
        <v>0</v>
      </c>
      <c r="N41" s="245">
        <f t="shared" si="16"/>
        <v>0</v>
      </c>
      <c r="O41" s="245">
        <f t="shared" si="16"/>
        <v>0</v>
      </c>
      <c r="P41" s="245">
        <f t="shared" si="16"/>
        <v>0</v>
      </c>
      <c r="Q41" s="245">
        <f t="shared" si="16"/>
        <v>0</v>
      </c>
      <c r="R41" s="245">
        <f t="shared" si="16"/>
        <v>0</v>
      </c>
      <c r="S41" s="245">
        <f t="shared" si="16"/>
        <v>0</v>
      </c>
      <c r="T41" s="245">
        <f t="shared" si="16"/>
        <v>0</v>
      </c>
      <c r="U41" s="245">
        <f t="shared" si="16"/>
        <v>0</v>
      </c>
      <c r="V41" s="245">
        <f t="shared" si="16"/>
        <v>0</v>
      </c>
      <c r="W41" s="245">
        <f t="shared" si="16"/>
        <v>0</v>
      </c>
      <c r="X41" s="245">
        <f t="shared" si="16"/>
        <v>0</v>
      </c>
      <c r="Y41" s="245">
        <f t="shared" si="16"/>
        <v>0</v>
      </c>
      <c r="Z41" s="245">
        <f t="shared" si="16"/>
        <v>0</v>
      </c>
      <c r="AA41" s="245">
        <f t="shared" si="16"/>
        <v>0</v>
      </c>
      <c r="AB41" s="245">
        <f t="shared" si="16"/>
        <v>0</v>
      </c>
      <c r="AC41" s="245">
        <f t="shared" si="16"/>
        <v>0</v>
      </c>
      <c r="AD41" s="245">
        <f t="shared" si="16"/>
        <v>0</v>
      </c>
      <c r="AE41" s="245">
        <f t="shared" si="16"/>
        <v>0</v>
      </c>
      <c r="AF41" s="245">
        <f t="shared" si="16"/>
        <v>0</v>
      </c>
      <c r="AG41" s="245">
        <f t="shared" si="16"/>
        <v>0</v>
      </c>
      <c r="AH41" s="245">
        <f t="shared" si="16"/>
        <v>0</v>
      </c>
      <c r="AI41" s="245">
        <f t="shared" si="16"/>
        <v>0</v>
      </c>
      <c r="AJ41" s="245">
        <f aca="true" t="shared" si="17" ref="AJ41:BO41">SUM(AJ42:AJ45)</f>
        <v>0</v>
      </c>
      <c r="AK41" s="245">
        <f t="shared" si="17"/>
        <v>0</v>
      </c>
      <c r="AL41" s="245">
        <f t="shared" si="17"/>
        <v>0</v>
      </c>
      <c r="AM41" s="245">
        <f t="shared" si="17"/>
        <v>0</v>
      </c>
      <c r="AN41" s="245">
        <f t="shared" si="17"/>
        <v>0</v>
      </c>
      <c r="AO41" s="245">
        <f t="shared" si="17"/>
        <v>0</v>
      </c>
      <c r="AP41" s="245">
        <f t="shared" si="17"/>
        <v>0</v>
      </c>
      <c r="AQ41" s="245">
        <f t="shared" si="17"/>
        <v>0</v>
      </c>
      <c r="AR41" s="245">
        <f t="shared" si="17"/>
        <v>0</v>
      </c>
      <c r="AS41" s="245">
        <f t="shared" si="17"/>
        <v>0</v>
      </c>
      <c r="AT41" s="245">
        <f t="shared" si="17"/>
        <v>0</v>
      </c>
      <c r="AU41" s="245">
        <f t="shared" si="17"/>
        <v>0</v>
      </c>
      <c r="AV41" s="245">
        <f t="shared" si="17"/>
        <v>0</v>
      </c>
      <c r="AW41" s="245">
        <f t="shared" si="17"/>
        <v>0</v>
      </c>
      <c r="AX41" s="245">
        <f t="shared" si="17"/>
        <v>0</v>
      </c>
      <c r="AY41" s="245">
        <f t="shared" si="17"/>
        <v>0</v>
      </c>
      <c r="AZ41" s="245">
        <f t="shared" si="17"/>
        <v>0</v>
      </c>
      <c r="BA41" s="245">
        <f t="shared" si="17"/>
        <v>0</v>
      </c>
      <c r="BB41" s="245">
        <f t="shared" si="17"/>
        <v>0</v>
      </c>
      <c r="BC41" s="245">
        <f t="shared" si="17"/>
        <v>0</v>
      </c>
      <c r="BD41" s="245">
        <f t="shared" si="17"/>
        <v>0</v>
      </c>
      <c r="BE41" s="245">
        <f t="shared" si="17"/>
        <v>0</v>
      </c>
      <c r="BF41" s="245">
        <f t="shared" si="17"/>
        <v>0</v>
      </c>
      <c r="BG41" s="245">
        <f t="shared" si="17"/>
        <v>0</v>
      </c>
      <c r="BH41" s="238">
        <f t="shared" si="17"/>
        <v>0</v>
      </c>
      <c r="BI41" s="238">
        <f t="shared" si="17"/>
        <v>0</v>
      </c>
      <c r="BJ41" s="238">
        <f t="shared" si="17"/>
        <v>0</v>
      </c>
      <c r="BK41" s="245">
        <f t="shared" si="17"/>
        <v>0</v>
      </c>
      <c r="BL41" s="245">
        <f t="shared" si="17"/>
        <v>0</v>
      </c>
      <c r="BM41" s="245">
        <f t="shared" si="17"/>
        <v>0</v>
      </c>
      <c r="BN41" s="245">
        <f t="shared" si="17"/>
        <v>0</v>
      </c>
      <c r="BO41" s="245">
        <f t="shared" si="17"/>
        <v>0</v>
      </c>
      <c r="BP41" s="245">
        <f aca="true" t="shared" si="18" ref="BP41:BU41">SUM(BP42:BP45)</f>
        <v>0</v>
      </c>
      <c r="BQ41" s="245">
        <f t="shared" si="18"/>
        <v>0</v>
      </c>
      <c r="BR41" s="245">
        <f t="shared" si="18"/>
        <v>0</v>
      </c>
      <c r="BS41" s="245">
        <f t="shared" si="18"/>
        <v>0</v>
      </c>
      <c r="BT41" s="245">
        <f t="shared" si="18"/>
        <v>0</v>
      </c>
      <c r="BU41" s="245">
        <f t="shared" si="18"/>
        <v>0</v>
      </c>
      <c r="BV41" s="239"/>
      <c r="BX41" s="241"/>
      <c r="BY41" s="242"/>
    </row>
    <row r="42" spans="1:77" ht="31.5">
      <c r="A42" s="54" t="s">
        <v>101</v>
      </c>
      <c r="B42" s="215" t="s">
        <v>104</v>
      </c>
      <c r="C42" s="134"/>
      <c r="D42" s="243">
        <v>0</v>
      </c>
      <c r="E42" s="243">
        <f aca="true" t="shared" si="19" ref="E42:J42">L42+S42+Z42+AG42</f>
        <v>0</v>
      </c>
      <c r="F42" s="243">
        <f t="shared" si="19"/>
        <v>0</v>
      </c>
      <c r="G42" s="243">
        <f t="shared" si="19"/>
        <v>0</v>
      </c>
      <c r="H42" s="243">
        <f t="shared" si="19"/>
        <v>0</v>
      </c>
      <c r="I42" s="243">
        <f t="shared" si="19"/>
        <v>0</v>
      </c>
      <c r="J42" s="243">
        <f t="shared" si="19"/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  <c r="U42" s="244">
        <v>0</v>
      </c>
      <c r="V42" s="244">
        <v>0</v>
      </c>
      <c r="W42" s="244">
        <v>0</v>
      </c>
      <c r="X42" s="244">
        <v>0</v>
      </c>
      <c r="Y42" s="244">
        <v>0</v>
      </c>
      <c r="Z42" s="244">
        <v>0</v>
      </c>
      <c r="AA42" s="244">
        <v>0</v>
      </c>
      <c r="AB42" s="244">
        <v>0</v>
      </c>
      <c r="AC42" s="244">
        <v>0</v>
      </c>
      <c r="AD42" s="244">
        <v>0</v>
      </c>
      <c r="AE42" s="244">
        <v>0</v>
      </c>
      <c r="AF42" s="243">
        <v>0</v>
      </c>
      <c r="AG42" s="244">
        <v>0</v>
      </c>
      <c r="AH42" s="244">
        <v>0</v>
      </c>
      <c r="AI42" s="244">
        <v>0</v>
      </c>
      <c r="AJ42" s="244">
        <v>0</v>
      </c>
      <c r="AK42" s="244">
        <v>0</v>
      </c>
      <c r="AL42" s="244">
        <v>0</v>
      </c>
      <c r="AM42" s="243">
        <v>0</v>
      </c>
      <c r="AN42" s="243">
        <f aca="true" t="shared" si="20" ref="AN42:AS45">AU42+BB42+BI42+BP42</f>
        <v>0</v>
      </c>
      <c r="AO42" s="243">
        <f t="shared" si="20"/>
        <v>0</v>
      </c>
      <c r="AP42" s="243">
        <f t="shared" si="20"/>
        <v>0</v>
      </c>
      <c r="AQ42" s="243">
        <f t="shared" si="20"/>
        <v>0</v>
      </c>
      <c r="AR42" s="243">
        <f t="shared" si="20"/>
        <v>0</v>
      </c>
      <c r="AS42" s="243">
        <f t="shared" si="20"/>
        <v>0</v>
      </c>
      <c r="AT42" s="244">
        <v>0</v>
      </c>
      <c r="AU42" s="244">
        <v>0</v>
      </c>
      <c r="AV42" s="244">
        <v>0</v>
      </c>
      <c r="AW42" s="244">
        <v>0</v>
      </c>
      <c r="AX42" s="244">
        <v>0</v>
      </c>
      <c r="AY42" s="244">
        <v>0</v>
      </c>
      <c r="AZ42" s="244">
        <v>0</v>
      </c>
      <c r="BA42" s="244">
        <v>0</v>
      </c>
      <c r="BB42" s="244">
        <v>0</v>
      </c>
      <c r="BC42" s="244">
        <v>0</v>
      </c>
      <c r="BD42" s="244">
        <v>0</v>
      </c>
      <c r="BE42" s="244">
        <v>0</v>
      </c>
      <c r="BF42" s="244">
        <v>0</v>
      </c>
      <c r="BG42" s="244">
        <v>0</v>
      </c>
      <c r="BH42" s="243">
        <v>0</v>
      </c>
      <c r="BI42" s="243">
        <v>0</v>
      </c>
      <c r="BJ42" s="243">
        <v>0</v>
      </c>
      <c r="BK42" s="244">
        <v>0</v>
      </c>
      <c r="BL42" s="244">
        <v>0</v>
      </c>
      <c r="BM42" s="244">
        <v>0</v>
      </c>
      <c r="BN42" s="244">
        <v>0</v>
      </c>
      <c r="BO42" s="244">
        <v>0</v>
      </c>
      <c r="BP42" s="244">
        <v>0</v>
      </c>
      <c r="BQ42" s="244">
        <v>0</v>
      </c>
      <c r="BR42" s="244">
        <v>0</v>
      </c>
      <c r="BS42" s="244">
        <v>0</v>
      </c>
      <c r="BT42" s="244">
        <v>0</v>
      </c>
      <c r="BU42" s="244">
        <v>0</v>
      </c>
      <c r="BV42" s="217"/>
      <c r="BX42" s="232"/>
      <c r="BY42" s="236"/>
    </row>
    <row r="43" spans="1:77" ht="18.75">
      <c r="A43" s="54" t="s">
        <v>101</v>
      </c>
      <c r="B43" s="215" t="s">
        <v>106</v>
      </c>
      <c r="C43" s="134"/>
      <c r="D43" s="243">
        <f aca="true" t="shared" si="21" ref="D43:G45">K43+R43+Y43+AF43</f>
        <v>0</v>
      </c>
      <c r="E43" s="243">
        <f t="shared" si="21"/>
        <v>0</v>
      </c>
      <c r="F43" s="243">
        <f t="shared" si="21"/>
        <v>0</v>
      </c>
      <c r="G43" s="243">
        <f t="shared" si="21"/>
        <v>0</v>
      </c>
      <c r="H43" s="243">
        <v>0</v>
      </c>
      <c r="I43" s="243">
        <f aca="true" t="shared" si="22" ref="I43:J45">P43+W43+AD43+AK43</f>
        <v>0</v>
      </c>
      <c r="J43" s="243">
        <f t="shared" si="22"/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0</v>
      </c>
      <c r="W43" s="244">
        <v>0</v>
      </c>
      <c r="X43" s="244">
        <v>0</v>
      </c>
      <c r="Y43" s="244">
        <v>0</v>
      </c>
      <c r="Z43" s="244">
        <v>0</v>
      </c>
      <c r="AA43" s="244">
        <v>0</v>
      </c>
      <c r="AB43" s="244">
        <v>0</v>
      </c>
      <c r="AC43" s="244">
        <v>0</v>
      </c>
      <c r="AD43" s="244">
        <v>0</v>
      </c>
      <c r="AE43" s="244">
        <v>0</v>
      </c>
      <c r="AF43" s="244">
        <v>0</v>
      </c>
      <c r="AG43" s="244">
        <v>0</v>
      </c>
      <c r="AH43" s="244">
        <v>0</v>
      </c>
      <c r="AI43" s="244">
        <v>0</v>
      </c>
      <c r="AJ43" s="243">
        <v>0</v>
      </c>
      <c r="AK43" s="244">
        <v>0</v>
      </c>
      <c r="AL43" s="244">
        <v>0</v>
      </c>
      <c r="AM43" s="243">
        <f>AT43+BA43+BH43+BO43</f>
        <v>0</v>
      </c>
      <c r="AN43" s="243">
        <f t="shared" si="20"/>
        <v>0</v>
      </c>
      <c r="AO43" s="243">
        <f t="shared" si="20"/>
        <v>0</v>
      </c>
      <c r="AP43" s="243">
        <f t="shared" si="20"/>
        <v>0</v>
      </c>
      <c r="AQ43" s="243">
        <f t="shared" si="20"/>
        <v>0</v>
      </c>
      <c r="AR43" s="243">
        <f t="shared" si="20"/>
        <v>0</v>
      </c>
      <c r="AS43" s="243">
        <f t="shared" si="20"/>
        <v>0</v>
      </c>
      <c r="AT43" s="244">
        <v>0</v>
      </c>
      <c r="AU43" s="244">
        <v>0</v>
      </c>
      <c r="AV43" s="244">
        <v>0</v>
      </c>
      <c r="AW43" s="244">
        <v>0</v>
      </c>
      <c r="AX43" s="244">
        <v>0</v>
      </c>
      <c r="AY43" s="244">
        <v>0</v>
      </c>
      <c r="AZ43" s="244">
        <v>0</v>
      </c>
      <c r="BA43" s="244">
        <v>0</v>
      </c>
      <c r="BB43" s="244">
        <v>0</v>
      </c>
      <c r="BC43" s="244">
        <v>0</v>
      </c>
      <c r="BD43" s="244">
        <v>0</v>
      </c>
      <c r="BE43" s="244">
        <v>0</v>
      </c>
      <c r="BF43" s="244">
        <v>0</v>
      </c>
      <c r="BG43" s="244">
        <v>0</v>
      </c>
      <c r="BH43" s="243">
        <v>0</v>
      </c>
      <c r="BI43" s="243">
        <v>0</v>
      </c>
      <c r="BJ43" s="243">
        <v>0</v>
      </c>
      <c r="BK43" s="244">
        <v>0</v>
      </c>
      <c r="BL43" s="244">
        <v>0</v>
      </c>
      <c r="BM43" s="244">
        <v>0</v>
      </c>
      <c r="BN43" s="244">
        <v>0</v>
      </c>
      <c r="BO43" s="244">
        <v>0</v>
      </c>
      <c r="BP43" s="244">
        <v>0</v>
      </c>
      <c r="BQ43" s="244">
        <v>0</v>
      </c>
      <c r="BR43" s="244">
        <v>0</v>
      </c>
      <c r="BS43" s="244">
        <v>0</v>
      </c>
      <c r="BT43" s="244">
        <v>0</v>
      </c>
      <c r="BU43" s="244">
        <v>0</v>
      </c>
      <c r="BV43" s="217"/>
      <c r="BX43" s="232"/>
      <c r="BY43" s="236"/>
    </row>
    <row r="44" spans="1:77" ht="18.75">
      <c r="A44" s="54" t="s">
        <v>101</v>
      </c>
      <c r="B44" s="215" t="s">
        <v>108</v>
      </c>
      <c r="C44" s="134"/>
      <c r="D44" s="243">
        <f t="shared" si="21"/>
        <v>0</v>
      </c>
      <c r="E44" s="243">
        <f t="shared" si="21"/>
        <v>0</v>
      </c>
      <c r="F44" s="243">
        <f t="shared" si="21"/>
        <v>0</v>
      </c>
      <c r="G44" s="243">
        <f t="shared" si="21"/>
        <v>0</v>
      </c>
      <c r="H44" s="243">
        <v>0</v>
      </c>
      <c r="I44" s="243">
        <f t="shared" si="22"/>
        <v>0</v>
      </c>
      <c r="J44" s="243">
        <f t="shared" si="22"/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v>0</v>
      </c>
      <c r="S44" s="244">
        <v>0</v>
      </c>
      <c r="T44" s="244">
        <v>0</v>
      </c>
      <c r="U44" s="244">
        <v>0</v>
      </c>
      <c r="V44" s="244">
        <v>0</v>
      </c>
      <c r="W44" s="244">
        <v>0</v>
      </c>
      <c r="X44" s="244">
        <v>0</v>
      </c>
      <c r="Y44" s="244">
        <v>0</v>
      </c>
      <c r="Z44" s="244">
        <v>0</v>
      </c>
      <c r="AA44" s="244">
        <v>0</v>
      </c>
      <c r="AB44" s="244">
        <v>0</v>
      </c>
      <c r="AC44" s="244">
        <v>0</v>
      </c>
      <c r="AD44" s="244">
        <v>0</v>
      </c>
      <c r="AE44" s="244">
        <v>0</v>
      </c>
      <c r="AF44" s="244">
        <v>0</v>
      </c>
      <c r="AG44" s="244">
        <v>0</v>
      </c>
      <c r="AH44" s="244">
        <v>0</v>
      </c>
      <c r="AI44" s="244">
        <v>0</v>
      </c>
      <c r="AJ44" s="243">
        <v>0</v>
      </c>
      <c r="AK44" s="244">
        <v>0</v>
      </c>
      <c r="AL44" s="244">
        <v>0</v>
      </c>
      <c r="AM44" s="243">
        <f>AT44+BA44+BH44+BO44</f>
        <v>0</v>
      </c>
      <c r="AN44" s="243">
        <f t="shared" si="20"/>
        <v>0</v>
      </c>
      <c r="AO44" s="243">
        <f t="shared" si="20"/>
        <v>0</v>
      </c>
      <c r="AP44" s="243">
        <f t="shared" si="20"/>
        <v>0</v>
      </c>
      <c r="AQ44" s="243">
        <f t="shared" si="20"/>
        <v>0</v>
      </c>
      <c r="AR44" s="243">
        <f t="shared" si="20"/>
        <v>0</v>
      </c>
      <c r="AS44" s="243">
        <f t="shared" si="20"/>
        <v>0</v>
      </c>
      <c r="AT44" s="244">
        <v>0</v>
      </c>
      <c r="AU44" s="244">
        <v>0</v>
      </c>
      <c r="AV44" s="244">
        <v>0</v>
      </c>
      <c r="AW44" s="244">
        <v>0</v>
      </c>
      <c r="AX44" s="244">
        <v>0</v>
      </c>
      <c r="AY44" s="244">
        <v>0</v>
      </c>
      <c r="AZ44" s="244">
        <v>0</v>
      </c>
      <c r="BA44" s="244">
        <v>0</v>
      </c>
      <c r="BB44" s="244">
        <v>0</v>
      </c>
      <c r="BC44" s="244">
        <v>0</v>
      </c>
      <c r="BD44" s="244">
        <v>0</v>
      </c>
      <c r="BE44" s="244">
        <v>0</v>
      </c>
      <c r="BF44" s="244">
        <v>0</v>
      </c>
      <c r="BG44" s="244">
        <v>0</v>
      </c>
      <c r="BH44" s="243">
        <v>0</v>
      </c>
      <c r="BI44" s="243">
        <v>0</v>
      </c>
      <c r="BJ44" s="243">
        <v>0</v>
      </c>
      <c r="BK44" s="244">
        <v>0</v>
      </c>
      <c r="BL44" s="244">
        <v>0</v>
      </c>
      <c r="BM44" s="244">
        <v>0</v>
      </c>
      <c r="BN44" s="244">
        <v>0</v>
      </c>
      <c r="BO44" s="244">
        <v>0</v>
      </c>
      <c r="BP44" s="244">
        <v>0</v>
      </c>
      <c r="BQ44" s="244">
        <v>0</v>
      </c>
      <c r="BR44" s="244">
        <v>0</v>
      </c>
      <c r="BS44" s="244">
        <v>0</v>
      </c>
      <c r="BT44" s="244">
        <v>0</v>
      </c>
      <c r="BU44" s="244">
        <v>0</v>
      </c>
      <c r="BV44" s="217"/>
      <c r="BX44" s="232"/>
      <c r="BY44" s="236"/>
    </row>
    <row r="45" spans="1:77" ht="31.5">
      <c r="A45" s="54" t="s">
        <v>101</v>
      </c>
      <c r="B45" s="160" t="s">
        <v>118</v>
      </c>
      <c r="C45" s="134"/>
      <c r="D45" s="243">
        <f t="shared" si="21"/>
        <v>0</v>
      </c>
      <c r="E45" s="243">
        <f t="shared" si="21"/>
        <v>0</v>
      </c>
      <c r="F45" s="243">
        <f t="shared" si="21"/>
        <v>0</v>
      </c>
      <c r="G45" s="243">
        <f t="shared" si="21"/>
        <v>0</v>
      </c>
      <c r="H45" s="243">
        <f>O45+V45+AC45+AJ45</f>
        <v>0</v>
      </c>
      <c r="I45" s="243">
        <f t="shared" si="22"/>
        <v>0</v>
      </c>
      <c r="J45" s="243">
        <f t="shared" si="22"/>
        <v>0</v>
      </c>
      <c r="K45" s="244">
        <v>0</v>
      </c>
      <c r="L45" s="244">
        <v>0</v>
      </c>
      <c r="M45" s="244">
        <v>0</v>
      </c>
      <c r="N45" s="244">
        <v>0</v>
      </c>
      <c r="O45" s="244">
        <v>0</v>
      </c>
      <c r="P45" s="244">
        <v>0</v>
      </c>
      <c r="Q45" s="244">
        <v>0</v>
      </c>
      <c r="R45" s="244">
        <v>0</v>
      </c>
      <c r="S45" s="244">
        <v>0</v>
      </c>
      <c r="T45" s="244">
        <v>0</v>
      </c>
      <c r="U45" s="244">
        <v>0</v>
      </c>
      <c r="V45" s="244">
        <v>0</v>
      </c>
      <c r="W45" s="244">
        <v>0</v>
      </c>
      <c r="X45" s="244">
        <v>0</v>
      </c>
      <c r="Y45" s="244">
        <v>0</v>
      </c>
      <c r="Z45" s="244">
        <v>0</v>
      </c>
      <c r="AA45" s="244">
        <v>0</v>
      </c>
      <c r="AB45" s="244">
        <v>0</v>
      </c>
      <c r="AC45" s="244">
        <v>0</v>
      </c>
      <c r="AD45" s="244">
        <v>0</v>
      </c>
      <c r="AE45" s="244">
        <v>0</v>
      </c>
      <c r="AF45" s="244">
        <v>0</v>
      </c>
      <c r="AG45" s="244">
        <v>0</v>
      </c>
      <c r="AH45" s="244">
        <v>0</v>
      </c>
      <c r="AI45" s="244">
        <v>0</v>
      </c>
      <c r="AJ45" s="244">
        <v>0</v>
      </c>
      <c r="AK45" s="244">
        <v>0</v>
      </c>
      <c r="AL45" s="244">
        <v>0</v>
      </c>
      <c r="AM45" s="243">
        <f>AT45+BA45+BH45+BO45</f>
        <v>0</v>
      </c>
      <c r="AN45" s="243">
        <f t="shared" si="20"/>
        <v>0</v>
      </c>
      <c r="AO45" s="243">
        <f t="shared" si="20"/>
        <v>0</v>
      </c>
      <c r="AP45" s="243">
        <f t="shared" si="20"/>
        <v>0</v>
      </c>
      <c r="AQ45" s="243">
        <f t="shared" si="20"/>
        <v>0</v>
      </c>
      <c r="AR45" s="243">
        <f t="shared" si="20"/>
        <v>0</v>
      </c>
      <c r="AS45" s="243">
        <f t="shared" si="20"/>
        <v>0</v>
      </c>
      <c r="AT45" s="244">
        <v>0</v>
      </c>
      <c r="AU45" s="244">
        <v>0</v>
      </c>
      <c r="AV45" s="244">
        <v>0</v>
      </c>
      <c r="AW45" s="244">
        <v>0</v>
      </c>
      <c r="AX45" s="244">
        <v>0</v>
      </c>
      <c r="AY45" s="244">
        <v>0</v>
      </c>
      <c r="AZ45" s="244">
        <v>0</v>
      </c>
      <c r="BA45" s="244">
        <v>0</v>
      </c>
      <c r="BB45" s="244">
        <v>0</v>
      </c>
      <c r="BC45" s="244">
        <v>0</v>
      </c>
      <c r="BD45" s="244">
        <v>0</v>
      </c>
      <c r="BE45" s="244">
        <v>0</v>
      </c>
      <c r="BF45" s="244">
        <v>0</v>
      </c>
      <c r="BG45" s="244">
        <v>0</v>
      </c>
      <c r="BH45" s="243">
        <v>0</v>
      </c>
      <c r="BI45" s="243">
        <v>0</v>
      </c>
      <c r="BJ45" s="243">
        <v>0</v>
      </c>
      <c r="BK45" s="244">
        <v>0</v>
      </c>
      <c r="BL45" s="244">
        <v>0</v>
      </c>
      <c r="BM45" s="244">
        <v>0</v>
      </c>
      <c r="BN45" s="244">
        <v>0</v>
      </c>
      <c r="BO45" s="244">
        <v>0</v>
      </c>
      <c r="BP45" s="244">
        <v>0</v>
      </c>
      <c r="BQ45" s="244">
        <v>0</v>
      </c>
      <c r="BR45" s="244">
        <v>0</v>
      </c>
      <c r="BS45" s="244">
        <v>0</v>
      </c>
      <c r="BT45" s="244">
        <v>0</v>
      </c>
      <c r="BU45" s="244">
        <v>0</v>
      </c>
      <c r="BV45" s="217"/>
      <c r="BX45" s="232"/>
      <c r="BY45" s="236"/>
    </row>
  </sheetData>
  <sheetProtection selectLockedCells="1" selectUnlockedCells="1"/>
  <mergeCells count="26">
    <mergeCell ref="A10:W10"/>
    <mergeCell ref="A12:BV12"/>
    <mergeCell ref="A13:AL13"/>
    <mergeCell ref="A15:BV15"/>
    <mergeCell ref="A4:BV4"/>
    <mergeCell ref="A6:BV6"/>
    <mergeCell ref="A7:BV7"/>
    <mergeCell ref="A9:BV9"/>
    <mergeCell ref="K19:Q19"/>
    <mergeCell ref="A16:A20"/>
    <mergeCell ref="B16:B20"/>
    <mergeCell ref="C16:C20"/>
    <mergeCell ref="D16:AL17"/>
    <mergeCell ref="R19:X19"/>
    <mergeCell ref="Y19:AE19"/>
    <mergeCell ref="AF19:AL19"/>
    <mergeCell ref="AM19:AS19"/>
    <mergeCell ref="AM16:BU17"/>
    <mergeCell ref="BV16:BV20"/>
    <mergeCell ref="D18:AL18"/>
    <mergeCell ref="AM18:BU18"/>
    <mergeCell ref="AT19:AZ19"/>
    <mergeCell ref="BA19:BG19"/>
    <mergeCell ref="BH19:BN19"/>
    <mergeCell ref="BO19:BU19"/>
    <mergeCell ref="D19:J19"/>
  </mergeCells>
  <dataValidations count="1">
    <dataValidation type="textLength" operator="lessThanOrEqual" allowBlank="1" showErrorMessage="1" errorTitle="Ошибка" error="Допускается ввод не более 900 символов!" sqref="B42:B44 B33:B40 B26:B30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60"/>
  <sheetViews>
    <sheetView view="pageBreakPreview" zoomScale="77" zoomScaleNormal="85" zoomScaleSheetLayoutView="77" zoomScalePageLayoutView="0" workbookViewId="0" topLeftCell="A16">
      <selection activeCell="A7" sqref="A7:BC7"/>
    </sheetView>
  </sheetViews>
  <sheetFormatPr defaultColWidth="9.8515625" defaultRowHeight="12.75"/>
  <cols>
    <col min="1" max="1" width="10.00390625" style="1" customWidth="1"/>
    <col min="2" max="2" width="106.28125" style="2" customWidth="1"/>
    <col min="3" max="4" width="16.8515625" style="1" customWidth="1"/>
    <col min="5" max="5" width="8.421875" style="164" customWidth="1"/>
    <col min="6" max="7" width="6.140625" style="164" customWidth="1"/>
    <col min="8" max="9" width="7.28125" style="164" customWidth="1"/>
    <col min="10" max="14" width="6.140625" style="164" customWidth="1"/>
    <col min="15" max="16" width="7.28125" style="164" customWidth="1"/>
    <col min="17" max="21" width="6.140625" style="164" customWidth="1"/>
    <col min="22" max="23" width="7.28125" style="164" customWidth="1"/>
    <col min="24" max="28" width="6.140625" style="164" customWidth="1"/>
    <col min="29" max="30" width="7.28125" style="164" customWidth="1"/>
    <col min="31" max="35" width="6.140625" style="164" customWidth="1"/>
    <col min="36" max="37" width="7.28125" style="164" customWidth="1"/>
    <col min="38" max="42" width="6.140625" style="164" customWidth="1"/>
    <col min="43" max="44" width="7.28125" style="164" customWidth="1"/>
    <col min="45" max="49" width="6.140625" style="164" customWidth="1"/>
    <col min="50" max="51" width="7.28125" style="164" customWidth="1"/>
    <col min="52" max="53" width="6.140625" style="164" customWidth="1"/>
    <col min="54" max="54" width="7.8515625" style="164" customWidth="1"/>
    <col min="55" max="55" width="21.7109375" style="1" customWidth="1"/>
    <col min="56" max="56" width="6.8515625" style="7" customWidth="1"/>
    <col min="57" max="57" width="6.57421875" style="7" customWidth="1"/>
    <col min="58" max="58" width="7.140625" style="7" customWidth="1"/>
    <col min="59" max="59" width="7.57421875" style="7" customWidth="1"/>
    <col min="60" max="60" width="7.28125" style="7" customWidth="1"/>
    <col min="61" max="63" width="7.140625" style="7" customWidth="1"/>
    <col min="64" max="64" width="9.57421875" style="7" customWidth="1"/>
    <col min="65" max="65" width="6.140625" style="7" customWidth="1"/>
    <col min="66" max="67" width="7.28125" style="7" customWidth="1"/>
    <col min="68" max="69" width="6.140625" style="7" customWidth="1"/>
    <col min="70" max="70" width="18.28125" style="7" customWidth="1"/>
    <col min="71" max="16384" width="9.8515625" style="7" customWidth="1"/>
  </cols>
  <sheetData>
    <row r="1" spans="1:69" ht="18.75">
      <c r="A1" s="73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9" t="s">
        <v>216</v>
      </c>
      <c r="BD1" s="39"/>
      <c r="BE1" s="39"/>
      <c r="BF1" s="39"/>
      <c r="BG1" s="39"/>
      <c r="BH1" s="39"/>
      <c r="BI1" s="39"/>
      <c r="BJ1" s="39"/>
      <c r="BK1" s="39"/>
      <c r="BL1" s="39"/>
      <c r="BM1" s="39"/>
      <c r="BO1" s="39"/>
      <c r="BP1" s="39"/>
      <c r="BQ1" s="39"/>
    </row>
    <row r="2" spans="24:69" ht="18.75"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9" t="s">
        <v>2</v>
      </c>
      <c r="BD2" s="39"/>
      <c r="BE2" s="39"/>
      <c r="BF2" s="39"/>
      <c r="BG2" s="39"/>
      <c r="BH2" s="39"/>
      <c r="BI2" s="39"/>
      <c r="BJ2" s="39"/>
      <c r="BK2" s="39"/>
      <c r="BL2" s="39"/>
      <c r="BM2" s="39"/>
      <c r="BO2" s="39"/>
      <c r="BP2" s="39"/>
      <c r="BQ2" s="39"/>
    </row>
    <row r="3" spans="24:69" ht="18.75"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9" t="s">
        <v>3</v>
      </c>
      <c r="BD3" s="39"/>
      <c r="BE3" s="39"/>
      <c r="BF3" s="39"/>
      <c r="BG3" s="39"/>
      <c r="BH3" s="39"/>
      <c r="BI3" s="39"/>
      <c r="BJ3" s="39"/>
      <c r="BK3" s="39"/>
      <c r="BL3" s="39"/>
      <c r="BM3" s="39"/>
      <c r="BO3" s="39"/>
      <c r="BP3" s="39"/>
      <c r="BQ3" s="39"/>
    </row>
    <row r="4" spans="1:55" ht="18.75">
      <c r="A4" s="322" t="s">
        <v>179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</row>
    <row r="5" spans="4:55" ht="18.75"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0"/>
    </row>
    <row r="6" spans="1:55" ht="18.75" customHeight="1">
      <c r="A6" s="323" t="s">
        <v>223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</row>
    <row r="7" spans="1:55" ht="18.7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</row>
    <row r="8" spans="1:55" ht="18.75">
      <c r="A8" s="12"/>
      <c r="B8" s="13"/>
      <c r="C8" s="12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0"/>
    </row>
    <row r="9" spans="1:55" ht="15.75">
      <c r="A9" s="317" t="s">
        <v>122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</row>
    <row r="10" spans="1:55" ht="15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0"/>
    </row>
    <row r="11" spans="1:55" ht="15.75">
      <c r="A11" s="16"/>
      <c r="B11" s="74"/>
      <c r="C11" s="16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10"/>
    </row>
    <row r="12" spans="1:55" ht="18.75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</row>
    <row r="13" spans="1:70" ht="15.75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</row>
    <row r="14" spans="1:70" ht="15.75">
      <c r="A14" s="23"/>
      <c r="B14" s="22"/>
      <c r="C14" s="23"/>
      <c r="D14" s="23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207"/>
      <c r="AG14" s="207"/>
      <c r="AH14" s="207"/>
      <c r="AI14" s="207"/>
      <c r="AJ14" s="207"/>
      <c r="AK14" s="207"/>
      <c r="AL14" s="207"/>
      <c r="AM14" s="207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23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</row>
    <row r="15" spans="1:70" ht="18.75">
      <c r="A15" s="336" t="s">
        <v>217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</row>
    <row r="16" spans="1:80" ht="15.75" customHeight="1">
      <c r="A16" s="333" t="s">
        <v>8</v>
      </c>
      <c r="B16" s="330" t="s">
        <v>193</v>
      </c>
      <c r="C16" s="330" t="s">
        <v>124</v>
      </c>
      <c r="D16" s="330" t="s">
        <v>218</v>
      </c>
      <c r="E16" s="337" t="s">
        <v>219</v>
      </c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0" t="s">
        <v>195</v>
      </c>
      <c r="BD16" s="179"/>
      <c r="BE16" s="179"/>
      <c r="BF16" s="179"/>
      <c r="BG16" s="179"/>
      <c r="BH16" s="246"/>
      <c r="BI16" s="246"/>
      <c r="BJ16" s="246"/>
      <c r="BK16" s="246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1:80" ht="15.75" customHeight="1">
      <c r="A17" s="333"/>
      <c r="B17" s="330"/>
      <c r="C17" s="330"/>
      <c r="D17" s="330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0"/>
      <c r="BD17" s="179"/>
      <c r="BE17" s="179"/>
      <c r="BF17" s="179"/>
      <c r="BG17" s="179"/>
      <c r="BH17" s="246"/>
      <c r="BI17" s="246"/>
      <c r="BJ17" s="246"/>
      <c r="BK17" s="246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1:80" ht="54.75" customHeight="1">
      <c r="A18" s="333"/>
      <c r="B18" s="330"/>
      <c r="C18" s="330"/>
      <c r="D18" s="330"/>
      <c r="E18" s="337" t="s">
        <v>27</v>
      </c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 t="s">
        <v>28</v>
      </c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0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1:80" ht="31.5" customHeight="1">
      <c r="A19" s="333"/>
      <c r="B19" s="330"/>
      <c r="C19" s="330"/>
      <c r="D19" s="330"/>
      <c r="E19" s="341" t="s">
        <v>17</v>
      </c>
      <c r="F19" s="341"/>
      <c r="G19" s="341"/>
      <c r="H19" s="341"/>
      <c r="I19" s="341"/>
      <c r="J19" s="341" t="s">
        <v>18</v>
      </c>
      <c r="K19" s="341"/>
      <c r="L19" s="341"/>
      <c r="M19" s="341"/>
      <c r="N19" s="341"/>
      <c r="O19" s="341" t="s">
        <v>19</v>
      </c>
      <c r="P19" s="341"/>
      <c r="Q19" s="341"/>
      <c r="R19" s="341"/>
      <c r="S19" s="341"/>
      <c r="T19" s="341" t="s">
        <v>197</v>
      </c>
      <c r="U19" s="341"/>
      <c r="V19" s="341"/>
      <c r="W19" s="341"/>
      <c r="X19" s="341"/>
      <c r="Y19" s="337" t="s">
        <v>21</v>
      </c>
      <c r="Z19" s="337"/>
      <c r="AA19" s="337"/>
      <c r="AB19" s="337"/>
      <c r="AC19" s="337"/>
      <c r="AD19" s="341" t="s">
        <v>17</v>
      </c>
      <c r="AE19" s="341"/>
      <c r="AF19" s="341"/>
      <c r="AG19" s="341"/>
      <c r="AH19" s="341"/>
      <c r="AI19" s="341" t="s">
        <v>18</v>
      </c>
      <c r="AJ19" s="341"/>
      <c r="AK19" s="341"/>
      <c r="AL19" s="341"/>
      <c r="AM19" s="341"/>
      <c r="AN19" s="341" t="s">
        <v>19</v>
      </c>
      <c r="AO19" s="341"/>
      <c r="AP19" s="341"/>
      <c r="AQ19" s="341"/>
      <c r="AR19" s="341"/>
      <c r="AS19" s="341" t="s">
        <v>197</v>
      </c>
      <c r="AT19" s="341"/>
      <c r="AU19" s="341"/>
      <c r="AV19" s="341"/>
      <c r="AW19" s="341"/>
      <c r="AX19" s="337" t="s">
        <v>21</v>
      </c>
      <c r="AY19" s="337"/>
      <c r="AZ19" s="337"/>
      <c r="BA19" s="337"/>
      <c r="BB19" s="337"/>
      <c r="BC19" s="330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65.25" customHeight="1">
      <c r="A20" s="333"/>
      <c r="B20" s="330"/>
      <c r="C20" s="330"/>
      <c r="D20" s="330"/>
      <c r="E20" s="208" t="s">
        <v>201</v>
      </c>
      <c r="F20" s="208" t="s">
        <v>202</v>
      </c>
      <c r="G20" s="208" t="s">
        <v>203</v>
      </c>
      <c r="H20" s="208" t="s">
        <v>204</v>
      </c>
      <c r="I20" s="208" t="s">
        <v>205</v>
      </c>
      <c r="J20" s="208" t="s">
        <v>201</v>
      </c>
      <c r="K20" s="208" t="s">
        <v>202</v>
      </c>
      <c r="L20" s="208" t="s">
        <v>203</v>
      </c>
      <c r="M20" s="208" t="s">
        <v>204</v>
      </c>
      <c r="N20" s="208" t="s">
        <v>205</v>
      </c>
      <c r="O20" s="208" t="s">
        <v>201</v>
      </c>
      <c r="P20" s="208" t="s">
        <v>202</v>
      </c>
      <c r="Q20" s="208" t="s">
        <v>203</v>
      </c>
      <c r="R20" s="208" t="s">
        <v>204</v>
      </c>
      <c r="S20" s="208" t="s">
        <v>205</v>
      </c>
      <c r="T20" s="208" t="s">
        <v>201</v>
      </c>
      <c r="U20" s="208" t="s">
        <v>202</v>
      </c>
      <c r="V20" s="208" t="s">
        <v>203</v>
      </c>
      <c r="W20" s="208" t="s">
        <v>204</v>
      </c>
      <c r="X20" s="208" t="s">
        <v>205</v>
      </c>
      <c r="Y20" s="208" t="s">
        <v>201</v>
      </c>
      <c r="Z20" s="208" t="s">
        <v>202</v>
      </c>
      <c r="AA20" s="208" t="s">
        <v>203</v>
      </c>
      <c r="AB20" s="208" t="s">
        <v>204</v>
      </c>
      <c r="AC20" s="208" t="s">
        <v>205</v>
      </c>
      <c r="AD20" s="208" t="s">
        <v>201</v>
      </c>
      <c r="AE20" s="208" t="s">
        <v>202</v>
      </c>
      <c r="AF20" s="208" t="s">
        <v>203</v>
      </c>
      <c r="AG20" s="208" t="s">
        <v>204</v>
      </c>
      <c r="AH20" s="208" t="s">
        <v>205</v>
      </c>
      <c r="AI20" s="208" t="s">
        <v>201</v>
      </c>
      <c r="AJ20" s="208" t="s">
        <v>202</v>
      </c>
      <c r="AK20" s="208" t="s">
        <v>203</v>
      </c>
      <c r="AL20" s="208" t="s">
        <v>204</v>
      </c>
      <c r="AM20" s="208" t="s">
        <v>205</v>
      </c>
      <c r="AN20" s="208" t="s">
        <v>201</v>
      </c>
      <c r="AO20" s="208" t="s">
        <v>202</v>
      </c>
      <c r="AP20" s="208" t="s">
        <v>203</v>
      </c>
      <c r="AQ20" s="208" t="s">
        <v>204</v>
      </c>
      <c r="AR20" s="208" t="s">
        <v>205</v>
      </c>
      <c r="AS20" s="208" t="s">
        <v>201</v>
      </c>
      <c r="AT20" s="208" t="s">
        <v>202</v>
      </c>
      <c r="AU20" s="208" t="s">
        <v>203</v>
      </c>
      <c r="AV20" s="208" t="s">
        <v>204</v>
      </c>
      <c r="AW20" s="208" t="s">
        <v>205</v>
      </c>
      <c r="AX20" s="208" t="s">
        <v>201</v>
      </c>
      <c r="AY20" s="208" t="s">
        <v>202</v>
      </c>
      <c r="AZ20" s="208" t="s">
        <v>203</v>
      </c>
      <c r="BA20" s="208" t="s">
        <v>204</v>
      </c>
      <c r="BB20" s="208" t="s">
        <v>205</v>
      </c>
      <c r="BC20" s="330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</row>
    <row r="21" spans="1:80" ht="15.75">
      <c r="A21" s="185">
        <v>1</v>
      </c>
      <c r="B21" s="212">
        <v>2</v>
      </c>
      <c r="C21" s="185">
        <v>3</v>
      </c>
      <c r="D21" s="185">
        <v>4</v>
      </c>
      <c r="E21" s="213">
        <v>5</v>
      </c>
      <c r="F21" s="213">
        <v>6</v>
      </c>
      <c r="G21" s="213">
        <v>7</v>
      </c>
      <c r="H21" s="213">
        <v>8</v>
      </c>
      <c r="I21" s="213">
        <v>9</v>
      </c>
      <c r="J21" s="213">
        <v>10</v>
      </c>
      <c r="K21" s="213">
        <v>11</v>
      </c>
      <c r="L21" s="213">
        <v>12</v>
      </c>
      <c r="M21" s="213">
        <v>13</v>
      </c>
      <c r="N21" s="213">
        <v>14</v>
      </c>
      <c r="O21" s="213">
        <v>15</v>
      </c>
      <c r="P21" s="213">
        <v>16</v>
      </c>
      <c r="Q21" s="213">
        <v>17</v>
      </c>
      <c r="R21" s="213">
        <v>18</v>
      </c>
      <c r="S21" s="213">
        <v>19</v>
      </c>
      <c r="T21" s="213">
        <v>20</v>
      </c>
      <c r="U21" s="213">
        <v>21</v>
      </c>
      <c r="V21" s="213">
        <v>22</v>
      </c>
      <c r="W21" s="213">
        <v>23</v>
      </c>
      <c r="X21" s="213">
        <v>24</v>
      </c>
      <c r="Y21" s="213">
        <v>25</v>
      </c>
      <c r="Z21" s="213">
        <v>26</v>
      </c>
      <c r="AA21" s="213">
        <v>27</v>
      </c>
      <c r="AB21" s="213">
        <v>28</v>
      </c>
      <c r="AC21" s="213">
        <v>29</v>
      </c>
      <c r="AD21" s="213">
        <v>30</v>
      </c>
      <c r="AE21" s="213">
        <v>31</v>
      </c>
      <c r="AF21" s="213">
        <v>32</v>
      </c>
      <c r="AG21" s="213">
        <v>33</v>
      </c>
      <c r="AH21" s="213">
        <v>34</v>
      </c>
      <c r="AI21" s="213">
        <v>35</v>
      </c>
      <c r="AJ21" s="213">
        <v>36</v>
      </c>
      <c r="AK21" s="213">
        <v>37</v>
      </c>
      <c r="AL21" s="213">
        <v>38</v>
      </c>
      <c r="AM21" s="213">
        <v>39</v>
      </c>
      <c r="AN21" s="213">
        <v>40</v>
      </c>
      <c r="AO21" s="213">
        <v>41</v>
      </c>
      <c r="AP21" s="213">
        <v>42</v>
      </c>
      <c r="AQ21" s="213">
        <v>43</v>
      </c>
      <c r="AR21" s="213">
        <v>44</v>
      </c>
      <c r="AS21" s="213">
        <v>45</v>
      </c>
      <c r="AT21" s="213">
        <v>46</v>
      </c>
      <c r="AU21" s="213">
        <v>47</v>
      </c>
      <c r="AV21" s="213">
        <v>48</v>
      </c>
      <c r="AW21" s="213">
        <v>49</v>
      </c>
      <c r="AX21" s="213">
        <v>50</v>
      </c>
      <c r="AY21" s="213">
        <v>51</v>
      </c>
      <c r="AZ21" s="213">
        <v>52</v>
      </c>
      <c r="BA21" s="213">
        <v>53</v>
      </c>
      <c r="BB21" s="213">
        <v>54</v>
      </c>
      <c r="BC21" s="247">
        <v>55</v>
      </c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1:55" s="128" customFormat="1" ht="18.75">
      <c r="A22" s="32"/>
      <c r="B22" s="133" t="s">
        <v>29</v>
      </c>
      <c r="C22" s="134"/>
      <c r="D22" s="248">
        <f>D23+D30+D65</f>
        <v>0</v>
      </c>
      <c r="E22" s="248">
        <f aca="true" t="shared" si="0" ref="E22:AJ22">E26+E43+E52+E29+E48</f>
        <v>0</v>
      </c>
      <c r="F22" s="248">
        <f t="shared" si="0"/>
        <v>0</v>
      </c>
      <c r="G22" s="248">
        <f t="shared" si="0"/>
        <v>0</v>
      </c>
      <c r="H22" s="248">
        <f t="shared" si="0"/>
        <v>0</v>
      </c>
      <c r="I22" s="248">
        <f t="shared" si="0"/>
        <v>0</v>
      </c>
      <c r="J22" s="248">
        <f t="shared" si="0"/>
        <v>0</v>
      </c>
      <c r="K22" s="248">
        <f t="shared" si="0"/>
        <v>0</v>
      </c>
      <c r="L22" s="248">
        <f t="shared" si="0"/>
        <v>0</v>
      </c>
      <c r="M22" s="248">
        <f t="shared" si="0"/>
        <v>0</v>
      </c>
      <c r="N22" s="248">
        <f t="shared" si="0"/>
        <v>0</v>
      </c>
      <c r="O22" s="248">
        <f t="shared" si="0"/>
        <v>0</v>
      </c>
      <c r="P22" s="248">
        <f t="shared" si="0"/>
        <v>0</v>
      </c>
      <c r="Q22" s="248">
        <f t="shared" si="0"/>
        <v>0</v>
      </c>
      <c r="R22" s="248">
        <f t="shared" si="0"/>
        <v>0</v>
      </c>
      <c r="S22" s="248">
        <f t="shared" si="0"/>
        <v>0</v>
      </c>
      <c r="T22" s="248">
        <f t="shared" si="0"/>
        <v>0</v>
      </c>
      <c r="U22" s="248">
        <f t="shared" si="0"/>
        <v>0</v>
      </c>
      <c r="V22" s="248">
        <f t="shared" si="0"/>
        <v>0</v>
      </c>
      <c r="W22" s="248">
        <f t="shared" si="0"/>
        <v>0</v>
      </c>
      <c r="X22" s="248">
        <f t="shared" si="0"/>
        <v>0</v>
      </c>
      <c r="Y22" s="248">
        <f t="shared" si="0"/>
        <v>0</v>
      </c>
      <c r="Z22" s="248">
        <f t="shared" si="0"/>
        <v>0</v>
      </c>
      <c r="AA22" s="248">
        <f t="shared" si="0"/>
        <v>0</v>
      </c>
      <c r="AB22" s="248">
        <f t="shared" si="0"/>
        <v>0</v>
      </c>
      <c r="AC22" s="248">
        <f t="shared" si="0"/>
        <v>0</v>
      </c>
      <c r="AD22" s="248">
        <f t="shared" si="0"/>
        <v>0</v>
      </c>
      <c r="AE22" s="248">
        <f t="shared" si="0"/>
        <v>0</v>
      </c>
      <c r="AF22" s="248">
        <f t="shared" si="0"/>
        <v>0</v>
      </c>
      <c r="AG22" s="248">
        <f t="shared" si="0"/>
        <v>0</v>
      </c>
      <c r="AH22" s="248">
        <f t="shared" si="0"/>
        <v>0</v>
      </c>
      <c r="AI22" s="248">
        <f t="shared" si="0"/>
        <v>0</v>
      </c>
      <c r="AJ22" s="248">
        <f t="shared" si="0"/>
        <v>0</v>
      </c>
      <c r="AK22" s="248">
        <f aca="true" t="shared" si="1" ref="AK22:BB22">AK26+AK43+AK52+AK29+AK48</f>
        <v>0</v>
      </c>
      <c r="AL22" s="248">
        <f t="shared" si="1"/>
        <v>0</v>
      </c>
      <c r="AM22" s="248">
        <f t="shared" si="1"/>
        <v>0</v>
      </c>
      <c r="AN22" s="248">
        <f t="shared" si="1"/>
        <v>0</v>
      </c>
      <c r="AO22" s="248">
        <f t="shared" si="1"/>
        <v>0</v>
      </c>
      <c r="AP22" s="248">
        <f t="shared" si="1"/>
        <v>0</v>
      </c>
      <c r="AQ22" s="248">
        <f t="shared" si="1"/>
        <v>0</v>
      </c>
      <c r="AR22" s="248">
        <f t="shared" si="1"/>
        <v>0</v>
      </c>
      <c r="AS22" s="248">
        <f t="shared" si="1"/>
        <v>0</v>
      </c>
      <c r="AT22" s="248">
        <f t="shared" si="1"/>
        <v>0</v>
      </c>
      <c r="AU22" s="248">
        <f t="shared" si="1"/>
        <v>0</v>
      </c>
      <c r="AV22" s="248">
        <f t="shared" si="1"/>
        <v>0</v>
      </c>
      <c r="AW22" s="248">
        <f t="shared" si="1"/>
        <v>0</v>
      </c>
      <c r="AX22" s="248">
        <f t="shared" si="1"/>
        <v>0</v>
      </c>
      <c r="AY22" s="248">
        <f t="shared" si="1"/>
        <v>0</v>
      </c>
      <c r="AZ22" s="248">
        <f t="shared" si="1"/>
        <v>0</v>
      </c>
      <c r="BA22" s="248">
        <f t="shared" si="1"/>
        <v>0</v>
      </c>
      <c r="BB22" s="249">
        <f t="shared" si="1"/>
        <v>0</v>
      </c>
      <c r="BC22" s="250"/>
    </row>
    <row r="23" spans="1:55" ht="18.75" hidden="1">
      <c r="A23" s="112" t="s">
        <v>31</v>
      </c>
      <c r="B23" s="136" t="s">
        <v>32</v>
      </c>
      <c r="C23" s="134"/>
      <c r="D23" s="217"/>
      <c r="E23" s="248">
        <f>E27+E45+E53</f>
        <v>0</v>
      </c>
      <c r="F23" s="115">
        <f aca="true" t="shared" si="2" ref="F23:U23">SUM(F24:F24)</f>
        <v>0</v>
      </c>
      <c r="G23" s="115">
        <f t="shared" si="2"/>
        <v>0</v>
      </c>
      <c r="H23" s="115">
        <f t="shared" si="2"/>
        <v>0</v>
      </c>
      <c r="I23" s="115">
        <f t="shared" si="2"/>
        <v>0</v>
      </c>
      <c r="J23" s="115">
        <f t="shared" si="2"/>
        <v>0</v>
      </c>
      <c r="K23" s="115">
        <f t="shared" si="2"/>
        <v>0</v>
      </c>
      <c r="L23" s="115">
        <f t="shared" si="2"/>
        <v>0</v>
      </c>
      <c r="M23" s="115">
        <f t="shared" si="2"/>
        <v>0</v>
      </c>
      <c r="N23" s="115">
        <f t="shared" si="2"/>
        <v>0</v>
      </c>
      <c r="O23" s="145">
        <f t="shared" si="2"/>
        <v>0</v>
      </c>
      <c r="P23" s="145">
        <f t="shared" si="2"/>
        <v>0</v>
      </c>
      <c r="Q23" s="145">
        <f t="shared" si="2"/>
        <v>0</v>
      </c>
      <c r="R23" s="145">
        <f t="shared" si="2"/>
        <v>0</v>
      </c>
      <c r="S23" s="145">
        <f t="shared" si="2"/>
        <v>0</v>
      </c>
      <c r="T23" s="115">
        <f t="shared" si="2"/>
        <v>0</v>
      </c>
      <c r="U23" s="115">
        <f t="shared" si="2"/>
        <v>0</v>
      </c>
      <c r="V23" s="115">
        <f aca="true" t="shared" si="3" ref="V23:BB23">SUM(V24:V27)</f>
        <v>0</v>
      </c>
      <c r="W23" s="115">
        <f t="shared" si="3"/>
        <v>0</v>
      </c>
      <c r="X23" s="115">
        <f t="shared" si="3"/>
        <v>0</v>
      </c>
      <c r="Y23" s="115">
        <f t="shared" si="3"/>
        <v>0</v>
      </c>
      <c r="Z23" s="115">
        <f t="shared" si="3"/>
        <v>0</v>
      </c>
      <c r="AA23" s="115">
        <f t="shared" si="3"/>
        <v>0</v>
      </c>
      <c r="AB23" s="115">
        <f t="shared" si="3"/>
        <v>0</v>
      </c>
      <c r="AC23" s="115">
        <f t="shared" si="3"/>
        <v>0</v>
      </c>
      <c r="AD23" s="115">
        <f t="shared" si="3"/>
        <v>0</v>
      </c>
      <c r="AE23" s="115">
        <f t="shared" si="3"/>
        <v>0</v>
      </c>
      <c r="AF23" s="115">
        <f t="shared" si="3"/>
        <v>0</v>
      </c>
      <c r="AG23" s="115">
        <f t="shared" si="3"/>
        <v>0</v>
      </c>
      <c r="AH23" s="115">
        <f t="shared" si="3"/>
        <v>0</v>
      </c>
      <c r="AI23" s="115">
        <f t="shared" si="3"/>
        <v>0</v>
      </c>
      <c r="AJ23" s="115">
        <f t="shared" si="3"/>
        <v>0</v>
      </c>
      <c r="AK23" s="115">
        <f t="shared" si="3"/>
        <v>0</v>
      </c>
      <c r="AL23" s="115">
        <f t="shared" si="3"/>
        <v>0</v>
      </c>
      <c r="AM23" s="115">
        <f t="shared" si="3"/>
        <v>0</v>
      </c>
      <c r="AN23" s="115">
        <f t="shared" si="3"/>
        <v>0</v>
      </c>
      <c r="AO23" s="115">
        <f t="shared" si="3"/>
        <v>0</v>
      </c>
      <c r="AP23" s="115">
        <f t="shared" si="3"/>
        <v>0</v>
      </c>
      <c r="AQ23" s="115">
        <f t="shared" si="3"/>
        <v>0</v>
      </c>
      <c r="AR23" s="115">
        <f t="shared" si="3"/>
        <v>0</v>
      </c>
      <c r="AS23" s="115">
        <f t="shared" si="3"/>
        <v>0</v>
      </c>
      <c r="AT23" s="115">
        <f t="shared" si="3"/>
        <v>0</v>
      </c>
      <c r="AU23" s="115">
        <f t="shared" si="3"/>
        <v>0</v>
      </c>
      <c r="AV23" s="115">
        <f t="shared" si="3"/>
        <v>0</v>
      </c>
      <c r="AW23" s="115">
        <f t="shared" si="3"/>
        <v>0</v>
      </c>
      <c r="AX23" s="115">
        <f t="shared" si="3"/>
        <v>0</v>
      </c>
      <c r="AY23" s="115">
        <f t="shared" si="3"/>
        <v>0</v>
      </c>
      <c r="AZ23" s="115">
        <f t="shared" si="3"/>
        <v>0</v>
      </c>
      <c r="BA23" s="115">
        <f t="shared" si="3"/>
        <v>0</v>
      </c>
      <c r="BB23" s="115">
        <f t="shared" si="3"/>
        <v>0</v>
      </c>
      <c r="BC23" s="251"/>
    </row>
    <row r="24" spans="1:55" ht="37.5" customHeight="1" hidden="1">
      <c r="A24" s="42" t="s">
        <v>132</v>
      </c>
      <c r="B24" s="140" t="s">
        <v>164</v>
      </c>
      <c r="C24" s="134"/>
      <c r="D24" s="217"/>
      <c r="E24" s="248">
        <f>E28+E46+E54</f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3">
        <v>0</v>
      </c>
      <c r="U24" s="233">
        <v>0</v>
      </c>
      <c r="V24" s="233">
        <v>0</v>
      </c>
      <c r="W24" s="233">
        <v>0</v>
      </c>
      <c r="X24" s="233">
        <v>0</v>
      </c>
      <c r="Y24" s="233">
        <v>0</v>
      </c>
      <c r="Z24" s="233">
        <v>0</v>
      </c>
      <c r="AA24" s="233">
        <v>0</v>
      </c>
      <c r="AB24" s="233">
        <v>0</v>
      </c>
      <c r="AC24" s="233">
        <v>0</v>
      </c>
      <c r="AD24" s="233">
        <v>0</v>
      </c>
      <c r="AE24" s="233">
        <v>0</v>
      </c>
      <c r="AF24" s="233">
        <v>0</v>
      </c>
      <c r="AG24" s="233">
        <v>0</v>
      </c>
      <c r="AH24" s="233">
        <v>0</v>
      </c>
      <c r="AI24" s="233">
        <v>0</v>
      </c>
      <c r="AJ24" s="233">
        <v>0</v>
      </c>
      <c r="AK24" s="233">
        <v>0</v>
      </c>
      <c r="AL24" s="233">
        <v>0</v>
      </c>
      <c r="AM24" s="233">
        <v>0</v>
      </c>
      <c r="AN24" s="233">
        <v>0</v>
      </c>
      <c r="AO24" s="233">
        <v>0</v>
      </c>
      <c r="AP24" s="233">
        <v>0</v>
      </c>
      <c r="AQ24" s="233">
        <v>0</v>
      </c>
      <c r="AR24" s="233">
        <v>0</v>
      </c>
      <c r="AS24" s="233">
        <v>0</v>
      </c>
      <c r="AT24" s="233">
        <v>0</v>
      </c>
      <c r="AU24" s="233">
        <v>0</v>
      </c>
      <c r="AV24" s="233">
        <v>0</v>
      </c>
      <c r="AW24" s="233">
        <v>0</v>
      </c>
      <c r="AX24" s="233">
        <v>0</v>
      </c>
      <c r="AY24" s="233">
        <v>0</v>
      </c>
      <c r="AZ24" s="233">
        <v>0</v>
      </c>
      <c r="BA24" s="233">
        <v>0</v>
      </c>
      <c r="BB24" s="233">
        <v>0</v>
      </c>
      <c r="BC24" s="217"/>
    </row>
    <row r="25" spans="1:55" ht="18.75" hidden="1">
      <c r="A25" s="45" t="s">
        <v>43</v>
      </c>
      <c r="B25" s="136" t="s">
        <v>44</v>
      </c>
      <c r="C25" s="134"/>
      <c r="D25" s="217"/>
      <c r="E25" s="248">
        <f>E29+E47+E55</f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3">
        <v>0</v>
      </c>
      <c r="T25" s="233">
        <v>0</v>
      </c>
      <c r="U25" s="233">
        <v>0</v>
      </c>
      <c r="V25" s="233">
        <v>0</v>
      </c>
      <c r="W25" s="233">
        <v>0</v>
      </c>
      <c r="X25" s="233">
        <v>0</v>
      </c>
      <c r="Y25" s="233">
        <v>0</v>
      </c>
      <c r="Z25" s="233">
        <v>0</v>
      </c>
      <c r="AA25" s="233">
        <v>0</v>
      </c>
      <c r="AB25" s="233">
        <v>0</v>
      </c>
      <c r="AC25" s="233">
        <v>0</v>
      </c>
      <c r="AD25" s="233">
        <v>0</v>
      </c>
      <c r="AE25" s="233">
        <v>0</v>
      </c>
      <c r="AF25" s="233">
        <v>0</v>
      </c>
      <c r="AG25" s="233">
        <v>0</v>
      </c>
      <c r="AH25" s="233">
        <v>0</v>
      </c>
      <c r="AI25" s="233">
        <v>0</v>
      </c>
      <c r="AJ25" s="233">
        <v>0</v>
      </c>
      <c r="AK25" s="233">
        <v>0</v>
      </c>
      <c r="AL25" s="233">
        <v>0</v>
      </c>
      <c r="AM25" s="233">
        <v>0</v>
      </c>
      <c r="AN25" s="233">
        <v>0</v>
      </c>
      <c r="AO25" s="233">
        <v>0</v>
      </c>
      <c r="AP25" s="233">
        <v>0</v>
      </c>
      <c r="AQ25" s="233">
        <v>0</v>
      </c>
      <c r="AR25" s="233">
        <v>0</v>
      </c>
      <c r="AS25" s="233">
        <v>0</v>
      </c>
      <c r="AT25" s="233">
        <v>0</v>
      </c>
      <c r="AU25" s="233">
        <v>0</v>
      </c>
      <c r="AV25" s="233">
        <v>0</v>
      </c>
      <c r="AW25" s="233">
        <v>0</v>
      </c>
      <c r="AX25" s="233">
        <v>0</v>
      </c>
      <c r="AY25" s="233">
        <v>0</v>
      </c>
      <c r="AZ25" s="233">
        <v>0</v>
      </c>
      <c r="BA25" s="233">
        <v>0</v>
      </c>
      <c r="BB25" s="233">
        <v>0</v>
      </c>
      <c r="BC25" s="217"/>
    </row>
    <row r="26" spans="1:55" ht="18.75">
      <c r="A26" s="114" t="s">
        <v>140</v>
      </c>
      <c r="B26" s="136" t="s">
        <v>46</v>
      </c>
      <c r="C26" s="134"/>
      <c r="D26" s="217"/>
      <c r="E26" s="248">
        <f>E28</f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3">
        <v>0</v>
      </c>
      <c r="T26" s="233">
        <v>0</v>
      </c>
      <c r="U26" s="233">
        <v>0</v>
      </c>
      <c r="V26" s="233">
        <v>0</v>
      </c>
      <c r="W26" s="233">
        <v>0</v>
      </c>
      <c r="X26" s="233">
        <v>0</v>
      </c>
      <c r="Y26" s="233">
        <v>0</v>
      </c>
      <c r="Z26" s="233">
        <v>0</v>
      </c>
      <c r="AA26" s="233">
        <v>0</v>
      </c>
      <c r="AB26" s="233">
        <v>0</v>
      </c>
      <c r="AC26" s="233">
        <v>0</v>
      </c>
      <c r="AD26" s="233">
        <v>0</v>
      </c>
      <c r="AE26" s="233">
        <v>0</v>
      </c>
      <c r="AF26" s="233">
        <v>0</v>
      </c>
      <c r="AG26" s="233">
        <v>0</v>
      </c>
      <c r="AH26" s="233">
        <v>0</v>
      </c>
      <c r="AI26" s="233">
        <v>0</v>
      </c>
      <c r="AJ26" s="233">
        <v>0</v>
      </c>
      <c r="AK26" s="233">
        <v>0</v>
      </c>
      <c r="AL26" s="233">
        <v>0</v>
      </c>
      <c r="AM26" s="233">
        <v>0</v>
      </c>
      <c r="AN26" s="233">
        <v>0</v>
      </c>
      <c r="AO26" s="233">
        <v>0</v>
      </c>
      <c r="AP26" s="233">
        <v>0</v>
      </c>
      <c r="AQ26" s="233">
        <v>0</v>
      </c>
      <c r="AR26" s="233">
        <v>0</v>
      </c>
      <c r="AS26" s="233">
        <v>0</v>
      </c>
      <c r="AT26" s="233">
        <v>0</v>
      </c>
      <c r="AU26" s="233">
        <v>0</v>
      </c>
      <c r="AV26" s="233">
        <v>0</v>
      </c>
      <c r="AW26" s="233">
        <v>0</v>
      </c>
      <c r="AX26" s="233">
        <v>0</v>
      </c>
      <c r="AY26" s="233">
        <v>0</v>
      </c>
      <c r="AZ26" s="233">
        <v>0</v>
      </c>
      <c r="BA26" s="233">
        <v>0</v>
      </c>
      <c r="BB26" s="233">
        <v>0</v>
      </c>
      <c r="BC26" s="217"/>
    </row>
    <row r="27" spans="1:55" ht="37.5" hidden="1">
      <c r="A27" s="42" t="s">
        <v>47</v>
      </c>
      <c r="B27" s="252" t="s">
        <v>50</v>
      </c>
      <c r="C27" s="134"/>
      <c r="D27" s="217"/>
      <c r="E27" s="248">
        <f>E31</f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3">
        <v>0</v>
      </c>
      <c r="T27" s="233">
        <v>0</v>
      </c>
      <c r="U27" s="233">
        <v>0</v>
      </c>
      <c r="V27" s="233">
        <v>0</v>
      </c>
      <c r="W27" s="233">
        <v>0</v>
      </c>
      <c r="X27" s="233">
        <v>0</v>
      </c>
      <c r="Y27" s="233">
        <v>0</v>
      </c>
      <c r="Z27" s="233">
        <v>0</v>
      </c>
      <c r="AA27" s="233">
        <v>0</v>
      </c>
      <c r="AB27" s="233">
        <v>0</v>
      </c>
      <c r="AC27" s="233">
        <v>0</v>
      </c>
      <c r="AD27" s="233">
        <v>0</v>
      </c>
      <c r="AE27" s="233">
        <v>0</v>
      </c>
      <c r="AF27" s="233">
        <v>0</v>
      </c>
      <c r="AG27" s="233">
        <v>0</v>
      </c>
      <c r="AH27" s="233">
        <v>0</v>
      </c>
      <c r="AI27" s="233">
        <v>0</v>
      </c>
      <c r="AJ27" s="233">
        <v>0</v>
      </c>
      <c r="AK27" s="233">
        <v>0</v>
      </c>
      <c r="AL27" s="233">
        <v>0</v>
      </c>
      <c r="AM27" s="233">
        <v>0</v>
      </c>
      <c r="AN27" s="233">
        <v>0</v>
      </c>
      <c r="AO27" s="233">
        <v>0</v>
      </c>
      <c r="AP27" s="233">
        <v>0</v>
      </c>
      <c r="AQ27" s="233">
        <v>0</v>
      </c>
      <c r="AR27" s="233">
        <v>0</v>
      </c>
      <c r="AS27" s="233">
        <v>0</v>
      </c>
      <c r="AT27" s="233">
        <v>0</v>
      </c>
      <c r="AU27" s="233">
        <v>0</v>
      </c>
      <c r="AV27" s="233">
        <v>0</v>
      </c>
      <c r="AW27" s="233">
        <v>0</v>
      </c>
      <c r="AX27" s="233">
        <v>0</v>
      </c>
      <c r="AY27" s="233">
        <v>0</v>
      </c>
      <c r="AZ27" s="233">
        <v>0</v>
      </c>
      <c r="BA27" s="233">
        <v>0</v>
      </c>
      <c r="BB27" s="233">
        <v>0</v>
      </c>
      <c r="BC27" s="217"/>
    </row>
    <row r="28" spans="1:55" ht="18.75">
      <c r="A28" s="114" t="s">
        <v>49</v>
      </c>
      <c r="B28" s="140" t="s">
        <v>48</v>
      </c>
      <c r="C28" s="134"/>
      <c r="D28" s="217"/>
      <c r="E28" s="115">
        <f>J28+O28+T28+Y28</f>
        <v>0</v>
      </c>
      <c r="F28" s="115">
        <f>K28+P28+U28+Z28</f>
        <v>0</v>
      </c>
      <c r="G28" s="115">
        <f>L28+Q28+V28+AA28</f>
        <v>0</v>
      </c>
      <c r="H28" s="115">
        <f>M28+R28+W28+AB28</f>
        <v>0</v>
      </c>
      <c r="I28" s="115">
        <f>N28+S28+X28+AC28</f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3">
        <v>0</v>
      </c>
      <c r="T28" s="233">
        <v>0</v>
      </c>
      <c r="U28" s="233">
        <v>0</v>
      </c>
      <c r="V28" s="233">
        <v>0</v>
      </c>
      <c r="W28" s="233">
        <v>0</v>
      </c>
      <c r="X28" s="233">
        <v>0</v>
      </c>
      <c r="Y28" s="233">
        <v>0</v>
      </c>
      <c r="Z28" s="233">
        <v>0</v>
      </c>
      <c r="AA28" s="233">
        <v>0</v>
      </c>
      <c r="AB28" s="233">
        <v>0</v>
      </c>
      <c r="AC28" s="233">
        <v>0</v>
      </c>
      <c r="AD28" s="115">
        <f>AI28+AN28+AS28+AX28</f>
        <v>0</v>
      </c>
      <c r="AE28" s="115">
        <f>AJ28+AO28+AT28+AY28</f>
        <v>0</v>
      </c>
      <c r="AF28" s="115">
        <f>AK28+AP28+AU28+AZ28</f>
        <v>0</v>
      </c>
      <c r="AG28" s="115">
        <f>AL28+AQ28+AV28+BA28</f>
        <v>0</v>
      </c>
      <c r="AH28" s="115">
        <f>AM28+AR28+AW28+BB28</f>
        <v>0</v>
      </c>
      <c r="AI28" s="233">
        <v>0</v>
      </c>
      <c r="AJ28" s="233">
        <v>0</v>
      </c>
      <c r="AK28" s="233">
        <v>0</v>
      </c>
      <c r="AL28" s="233">
        <v>0</v>
      </c>
      <c r="AM28" s="233">
        <v>0</v>
      </c>
      <c r="AN28" s="233">
        <v>0</v>
      </c>
      <c r="AO28" s="233">
        <v>0</v>
      </c>
      <c r="AP28" s="233">
        <v>0</v>
      </c>
      <c r="AQ28" s="233">
        <v>0</v>
      </c>
      <c r="AR28" s="233">
        <v>0</v>
      </c>
      <c r="AS28" s="233">
        <v>0</v>
      </c>
      <c r="AT28" s="233">
        <v>0</v>
      </c>
      <c r="AU28" s="233">
        <v>0</v>
      </c>
      <c r="AV28" s="233">
        <v>0</v>
      </c>
      <c r="AW28" s="233">
        <v>0</v>
      </c>
      <c r="AX28" s="233">
        <v>0</v>
      </c>
      <c r="AY28" s="233">
        <v>0</v>
      </c>
      <c r="AZ28" s="233">
        <v>0</v>
      </c>
      <c r="BA28" s="233">
        <v>0</v>
      </c>
      <c r="BB28" s="233">
        <v>0</v>
      </c>
      <c r="BC28" s="217"/>
    </row>
    <row r="29" spans="1:55" ht="56.25" customHeight="1">
      <c r="A29" s="45" t="s">
        <v>51</v>
      </c>
      <c r="B29" s="133" t="s">
        <v>190</v>
      </c>
      <c r="C29" s="134"/>
      <c r="D29" s="217"/>
      <c r="E29" s="233">
        <f aca="true" t="shared" si="4" ref="E29:AJ29">E30</f>
        <v>0</v>
      </c>
      <c r="F29" s="233">
        <f t="shared" si="4"/>
        <v>0</v>
      </c>
      <c r="G29" s="233">
        <f t="shared" si="4"/>
        <v>0</v>
      </c>
      <c r="H29" s="233">
        <f t="shared" si="4"/>
        <v>0</v>
      </c>
      <c r="I29" s="233">
        <f t="shared" si="4"/>
        <v>0</v>
      </c>
      <c r="J29" s="233">
        <f t="shared" si="4"/>
        <v>0</v>
      </c>
      <c r="K29" s="233">
        <f t="shared" si="4"/>
        <v>0</v>
      </c>
      <c r="L29" s="233">
        <f t="shared" si="4"/>
        <v>0</v>
      </c>
      <c r="M29" s="233">
        <f t="shared" si="4"/>
        <v>0</v>
      </c>
      <c r="N29" s="233">
        <f t="shared" si="4"/>
        <v>0</v>
      </c>
      <c r="O29" s="233">
        <f t="shared" si="4"/>
        <v>0</v>
      </c>
      <c r="P29" s="233">
        <f t="shared" si="4"/>
        <v>0</v>
      </c>
      <c r="Q29" s="233">
        <f t="shared" si="4"/>
        <v>0</v>
      </c>
      <c r="R29" s="233">
        <f t="shared" si="4"/>
        <v>0</v>
      </c>
      <c r="S29" s="233">
        <f t="shared" si="4"/>
        <v>0</v>
      </c>
      <c r="T29" s="233">
        <f t="shared" si="4"/>
        <v>0</v>
      </c>
      <c r="U29" s="233">
        <f t="shared" si="4"/>
        <v>0</v>
      </c>
      <c r="V29" s="233">
        <f t="shared" si="4"/>
        <v>0</v>
      </c>
      <c r="W29" s="233">
        <f t="shared" si="4"/>
        <v>0</v>
      </c>
      <c r="X29" s="233">
        <f t="shared" si="4"/>
        <v>0</v>
      </c>
      <c r="Y29" s="233">
        <f t="shared" si="4"/>
        <v>0</v>
      </c>
      <c r="Z29" s="233">
        <f t="shared" si="4"/>
        <v>0</v>
      </c>
      <c r="AA29" s="233">
        <f t="shared" si="4"/>
        <v>0</v>
      </c>
      <c r="AB29" s="233">
        <f t="shared" si="4"/>
        <v>0</v>
      </c>
      <c r="AC29" s="233">
        <f t="shared" si="4"/>
        <v>0</v>
      </c>
      <c r="AD29" s="233">
        <f t="shared" si="4"/>
        <v>0</v>
      </c>
      <c r="AE29" s="233">
        <f t="shared" si="4"/>
        <v>0</v>
      </c>
      <c r="AF29" s="233">
        <f t="shared" si="4"/>
        <v>0</v>
      </c>
      <c r="AG29" s="233">
        <f t="shared" si="4"/>
        <v>0</v>
      </c>
      <c r="AH29" s="233">
        <f t="shared" si="4"/>
        <v>0</v>
      </c>
      <c r="AI29" s="233">
        <f t="shared" si="4"/>
        <v>0</v>
      </c>
      <c r="AJ29" s="233">
        <f t="shared" si="4"/>
        <v>0</v>
      </c>
      <c r="AK29" s="233">
        <f aca="true" t="shared" si="5" ref="AK29:BB29">AK30</f>
        <v>0</v>
      </c>
      <c r="AL29" s="233">
        <f t="shared" si="5"/>
        <v>0</v>
      </c>
      <c r="AM29" s="233">
        <f t="shared" si="5"/>
        <v>0</v>
      </c>
      <c r="AN29" s="233">
        <f t="shared" si="5"/>
        <v>0</v>
      </c>
      <c r="AO29" s="233">
        <f t="shared" si="5"/>
        <v>0</v>
      </c>
      <c r="AP29" s="233">
        <f t="shared" si="5"/>
        <v>0</v>
      </c>
      <c r="AQ29" s="233">
        <f t="shared" si="5"/>
        <v>0</v>
      </c>
      <c r="AR29" s="233">
        <f t="shared" si="5"/>
        <v>0</v>
      </c>
      <c r="AS29" s="233">
        <f t="shared" si="5"/>
        <v>0</v>
      </c>
      <c r="AT29" s="233">
        <f t="shared" si="5"/>
        <v>0</v>
      </c>
      <c r="AU29" s="233">
        <v>0</v>
      </c>
      <c r="AV29" s="233">
        <f t="shared" si="5"/>
        <v>0</v>
      </c>
      <c r="AW29" s="233">
        <f t="shared" si="5"/>
        <v>0</v>
      </c>
      <c r="AX29" s="233">
        <f t="shared" si="5"/>
        <v>0</v>
      </c>
      <c r="AY29" s="233">
        <f t="shared" si="5"/>
        <v>0</v>
      </c>
      <c r="AZ29" s="233">
        <f t="shared" si="5"/>
        <v>0</v>
      </c>
      <c r="BA29" s="233">
        <f t="shared" si="5"/>
        <v>0</v>
      </c>
      <c r="BB29" s="233">
        <f t="shared" si="5"/>
        <v>0</v>
      </c>
      <c r="BC29" s="217"/>
    </row>
    <row r="30" spans="1:55" ht="33.75" customHeight="1">
      <c r="A30" s="45" t="s">
        <v>166</v>
      </c>
      <c r="B30" s="140" t="s">
        <v>221</v>
      </c>
      <c r="C30" s="134"/>
      <c r="D30" s="217"/>
      <c r="E30" s="115">
        <f>J30+O30+T30+Y30</f>
        <v>0</v>
      </c>
      <c r="F30" s="115">
        <f>K30+P30+U30+Z30</f>
        <v>0</v>
      </c>
      <c r="G30" s="115">
        <f>L30+Q30+V30+AA30</f>
        <v>0</v>
      </c>
      <c r="H30" s="115">
        <f>M30+R30+W30+AB30</f>
        <v>0</v>
      </c>
      <c r="I30" s="115">
        <f>N30+S30+X30+AC30</f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3">
        <v>0</v>
      </c>
      <c r="T30" s="233">
        <v>0</v>
      </c>
      <c r="U30" s="233">
        <v>0</v>
      </c>
      <c r="V30" s="233">
        <v>0</v>
      </c>
      <c r="W30" s="233">
        <v>0</v>
      </c>
      <c r="X30" s="233">
        <v>0</v>
      </c>
      <c r="Y30" s="233">
        <v>0</v>
      </c>
      <c r="Z30" s="233">
        <v>0</v>
      </c>
      <c r="AA30" s="233">
        <v>0</v>
      </c>
      <c r="AB30" s="233">
        <v>0</v>
      </c>
      <c r="AC30" s="233">
        <v>0</v>
      </c>
      <c r="AD30" s="115">
        <f>AI30+AN30+AS30+AX30</f>
        <v>0</v>
      </c>
      <c r="AE30" s="115">
        <f>AJ30+AO30+AT30+AY30</f>
        <v>0</v>
      </c>
      <c r="AF30" s="115">
        <f>AK30+AP30+AU30+AZ30</f>
        <v>0</v>
      </c>
      <c r="AG30" s="115">
        <f>AL30+AQ30+AV30+BA30</f>
        <v>0</v>
      </c>
      <c r="AH30" s="115">
        <f>AM30+AR30+AW30+BB30</f>
        <v>0</v>
      </c>
      <c r="AI30" s="233">
        <v>0</v>
      </c>
      <c r="AJ30" s="233">
        <v>0</v>
      </c>
      <c r="AK30" s="233">
        <v>0</v>
      </c>
      <c r="AL30" s="233">
        <v>0</v>
      </c>
      <c r="AM30" s="233">
        <v>0</v>
      </c>
      <c r="AN30" s="233">
        <v>0</v>
      </c>
      <c r="AO30" s="233">
        <v>0</v>
      </c>
      <c r="AP30" s="233">
        <v>0</v>
      </c>
      <c r="AQ30" s="233">
        <v>0</v>
      </c>
      <c r="AR30" s="233">
        <v>0</v>
      </c>
      <c r="AS30" s="233">
        <v>0</v>
      </c>
      <c r="AT30" s="233">
        <v>0</v>
      </c>
      <c r="AU30" s="233">
        <v>0</v>
      </c>
      <c r="AV30" s="233">
        <v>0</v>
      </c>
      <c r="AW30" s="233">
        <v>0</v>
      </c>
      <c r="AX30" s="233">
        <v>0</v>
      </c>
      <c r="AY30" s="233">
        <v>0</v>
      </c>
      <c r="AZ30" s="233">
        <v>0</v>
      </c>
      <c r="BA30" s="233">
        <v>0</v>
      </c>
      <c r="BB30" s="233">
        <v>0</v>
      </c>
      <c r="BC30" s="217"/>
    </row>
    <row r="31" spans="1:55" ht="18.75">
      <c r="A31" s="42" t="s">
        <v>167</v>
      </c>
      <c r="B31" s="140" t="s">
        <v>222</v>
      </c>
      <c r="C31" s="134"/>
      <c r="D31" s="217"/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3">
        <v>0</v>
      </c>
      <c r="T31" s="233">
        <v>0</v>
      </c>
      <c r="U31" s="233">
        <v>0</v>
      </c>
      <c r="V31" s="233">
        <v>0</v>
      </c>
      <c r="W31" s="233">
        <v>0</v>
      </c>
      <c r="X31" s="233">
        <v>0</v>
      </c>
      <c r="Y31" s="233">
        <v>0</v>
      </c>
      <c r="Z31" s="233">
        <v>0</v>
      </c>
      <c r="AA31" s="233">
        <v>0</v>
      </c>
      <c r="AB31" s="233">
        <v>0</v>
      </c>
      <c r="AC31" s="233">
        <v>0</v>
      </c>
      <c r="AD31" s="233">
        <v>0</v>
      </c>
      <c r="AE31" s="233">
        <v>0</v>
      </c>
      <c r="AF31" s="233">
        <v>0</v>
      </c>
      <c r="AG31" s="233">
        <v>0</v>
      </c>
      <c r="AH31" s="233">
        <v>0</v>
      </c>
      <c r="AI31" s="233">
        <v>0</v>
      </c>
      <c r="AJ31" s="233">
        <v>0</v>
      </c>
      <c r="AK31" s="233">
        <v>0</v>
      </c>
      <c r="AL31" s="233">
        <v>0</v>
      </c>
      <c r="AM31" s="233">
        <v>0</v>
      </c>
      <c r="AN31" s="233">
        <v>0</v>
      </c>
      <c r="AO31" s="233">
        <v>0</v>
      </c>
      <c r="AP31" s="233">
        <v>0</v>
      </c>
      <c r="AQ31" s="233">
        <v>0</v>
      </c>
      <c r="AR31" s="233">
        <v>0</v>
      </c>
      <c r="AS31" s="233">
        <v>0</v>
      </c>
      <c r="AT31" s="233">
        <v>0</v>
      </c>
      <c r="AU31" s="233">
        <v>0</v>
      </c>
      <c r="AV31" s="233">
        <v>0</v>
      </c>
      <c r="AW31" s="233">
        <v>0</v>
      </c>
      <c r="AX31" s="233">
        <v>0</v>
      </c>
      <c r="AY31" s="233">
        <v>0</v>
      </c>
      <c r="AZ31" s="233">
        <v>0</v>
      </c>
      <c r="BA31" s="233">
        <v>0</v>
      </c>
      <c r="BB31" s="233">
        <v>0</v>
      </c>
      <c r="BC31" s="217"/>
    </row>
    <row r="32" spans="1:55" ht="18.75">
      <c r="A32" s="42" t="s">
        <v>168</v>
      </c>
      <c r="B32" s="140" t="s">
        <v>66</v>
      </c>
      <c r="C32" s="134"/>
      <c r="D32" s="217"/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3">
        <v>0</v>
      </c>
      <c r="T32" s="233">
        <v>0</v>
      </c>
      <c r="U32" s="233">
        <v>0</v>
      </c>
      <c r="V32" s="233">
        <v>0</v>
      </c>
      <c r="W32" s="233">
        <v>0</v>
      </c>
      <c r="X32" s="233">
        <v>0</v>
      </c>
      <c r="Y32" s="233">
        <v>0</v>
      </c>
      <c r="Z32" s="233">
        <v>0</v>
      </c>
      <c r="AA32" s="233">
        <v>0</v>
      </c>
      <c r="AB32" s="233">
        <v>0</v>
      </c>
      <c r="AC32" s="233">
        <v>0</v>
      </c>
      <c r="AD32" s="233">
        <v>0</v>
      </c>
      <c r="AE32" s="233">
        <v>0</v>
      </c>
      <c r="AF32" s="233">
        <v>0</v>
      </c>
      <c r="AG32" s="233">
        <v>0</v>
      </c>
      <c r="AH32" s="233">
        <v>0</v>
      </c>
      <c r="AI32" s="233">
        <v>0</v>
      </c>
      <c r="AJ32" s="233">
        <v>0</v>
      </c>
      <c r="AK32" s="233">
        <v>0</v>
      </c>
      <c r="AL32" s="233">
        <v>0</v>
      </c>
      <c r="AM32" s="233">
        <v>0</v>
      </c>
      <c r="AN32" s="233">
        <v>0</v>
      </c>
      <c r="AO32" s="233">
        <v>0</v>
      </c>
      <c r="AP32" s="233">
        <v>0</v>
      </c>
      <c r="AQ32" s="233">
        <v>0</v>
      </c>
      <c r="AR32" s="233">
        <v>0</v>
      </c>
      <c r="AS32" s="233">
        <v>0</v>
      </c>
      <c r="AT32" s="233">
        <v>0</v>
      </c>
      <c r="AU32" s="233">
        <v>0</v>
      </c>
      <c r="AV32" s="233">
        <v>0</v>
      </c>
      <c r="AW32" s="233">
        <v>0</v>
      </c>
      <c r="AX32" s="233">
        <v>0</v>
      </c>
      <c r="AY32" s="233">
        <v>0</v>
      </c>
      <c r="AZ32" s="233">
        <v>0</v>
      </c>
      <c r="BA32" s="233">
        <v>0</v>
      </c>
      <c r="BB32" s="233">
        <v>0</v>
      </c>
      <c r="BC32" s="217"/>
    </row>
    <row r="33" spans="1:55" ht="18.75" hidden="1">
      <c r="A33" s="42" t="s">
        <v>169</v>
      </c>
      <c r="B33" s="140"/>
      <c r="C33" s="134"/>
      <c r="D33" s="217"/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3">
        <v>0</v>
      </c>
      <c r="T33" s="233">
        <v>0</v>
      </c>
      <c r="U33" s="233">
        <v>0</v>
      </c>
      <c r="V33" s="233">
        <v>0</v>
      </c>
      <c r="W33" s="233">
        <v>0</v>
      </c>
      <c r="X33" s="233">
        <v>0</v>
      </c>
      <c r="Y33" s="233">
        <v>0</v>
      </c>
      <c r="Z33" s="233">
        <v>0</v>
      </c>
      <c r="AA33" s="233">
        <v>0</v>
      </c>
      <c r="AB33" s="233">
        <v>0</v>
      </c>
      <c r="AC33" s="233">
        <v>0</v>
      </c>
      <c r="AD33" s="233">
        <v>0</v>
      </c>
      <c r="AE33" s="233">
        <v>0</v>
      </c>
      <c r="AF33" s="233">
        <v>0</v>
      </c>
      <c r="AG33" s="233">
        <v>0</v>
      </c>
      <c r="AH33" s="233">
        <v>0</v>
      </c>
      <c r="AI33" s="233">
        <v>0</v>
      </c>
      <c r="AJ33" s="233">
        <v>0</v>
      </c>
      <c r="AK33" s="233">
        <v>0</v>
      </c>
      <c r="AL33" s="233">
        <v>0</v>
      </c>
      <c r="AM33" s="233">
        <v>0</v>
      </c>
      <c r="AN33" s="233">
        <v>0</v>
      </c>
      <c r="AO33" s="233">
        <v>0</v>
      </c>
      <c r="AP33" s="233">
        <v>0</v>
      </c>
      <c r="AQ33" s="233">
        <v>0</v>
      </c>
      <c r="AR33" s="233">
        <v>0</v>
      </c>
      <c r="AS33" s="233">
        <v>0</v>
      </c>
      <c r="AT33" s="233">
        <v>0</v>
      </c>
      <c r="AU33" s="233">
        <v>0</v>
      </c>
      <c r="AV33" s="233">
        <v>0</v>
      </c>
      <c r="AW33" s="233">
        <v>0</v>
      </c>
      <c r="AX33" s="233">
        <v>0</v>
      </c>
      <c r="AY33" s="233">
        <v>0</v>
      </c>
      <c r="AZ33" s="233">
        <v>0</v>
      </c>
      <c r="BA33" s="233">
        <v>0</v>
      </c>
      <c r="BB33" s="233">
        <v>0</v>
      </c>
      <c r="BC33" s="217"/>
    </row>
    <row r="34" spans="1:55" ht="18.75" hidden="1">
      <c r="A34" s="42" t="s">
        <v>170</v>
      </c>
      <c r="B34" s="140"/>
      <c r="C34" s="134"/>
      <c r="D34" s="217"/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3">
        <v>0</v>
      </c>
      <c r="T34" s="233">
        <v>0</v>
      </c>
      <c r="U34" s="233">
        <v>0</v>
      </c>
      <c r="V34" s="233">
        <v>0</v>
      </c>
      <c r="W34" s="233">
        <v>0</v>
      </c>
      <c r="X34" s="233">
        <v>0</v>
      </c>
      <c r="Y34" s="233">
        <v>0</v>
      </c>
      <c r="Z34" s="233">
        <v>0</v>
      </c>
      <c r="AA34" s="233">
        <v>0</v>
      </c>
      <c r="AB34" s="233">
        <v>0</v>
      </c>
      <c r="AC34" s="233">
        <v>0</v>
      </c>
      <c r="AD34" s="233">
        <v>0</v>
      </c>
      <c r="AE34" s="233">
        <v>0</v>
      </c>
      <c r="AF34" s="233">
        <v>0</v>
      </c>
      <c r="AG34" s="233">
        <v>0</v>
      </c>
      <c r="AH34" s="233">
        <v>0</v>
      </c>
      <c r="AI34" s="233">
        <v>0</v>
      </c>
      <c r="AJ34" s="233">
        <v>0</v>
      </c>
      <c r="AK34" s="233">
        <v>0</v>
      </c>
      <c r="AL34" s="233">
        <v>0</v>
      </c>
      <c r="AM34" s="233">
        <v>0</v>
      </c>
      <c r="AN34" s="233">
        <v>0</v>
      </c>
      <c r="AO34" s="233">
        <v>0</v>
      </c>
      <c r="AP34" s="233">
        <v>0</v>
      </c>
      <c r="AQ34" s="233">
        <v>0</v>
      </c>
      <c r="AR34" s="233">
        <v>0</v>
      </c>
      <c r="AS34" s="233">
        <v>0</v>
      </c>
      <c r="AT34" s="233">
        <v>0</v>
      </c>
      <c r="AU34" s="233">
        <v>0</v>
      </c>
      <c r="AV34" s="233">
        <v>0</v>
      </c>
      <c r="AW34" s="233">
        <v>0</v>
      </c>
      <c r="AX34" s="233">
        <v>0</v>
      </c>
      <c r="AY34" s="233">
        <v>0</v>
      </c>
      <c r="AZ34" s="233">
        <v>0</v>
      </c>
      <c r="BA34" s="233">
        <v>0</v>
      </c>
      <c r="BB34" s="233">
        <v>0</v>
      </c>
      <c r="BC34" s="217"/>
    </row>
    <row r="35" spans="1:55" ht="18.75" hidden="1">
      <c r="A35" s="42" t="s">
        <v>171</v>
      </c>
      <c r="B35" s="140"/>
      <c r="C35" s="134"/>
      <c r="D35" s="217"/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  <c r="T35" s="233">
        <v>0</v>
      </c>
      <c r="U35" s="233">
        <v>0</v>
      </c>
      <c r="V35" s="233">
        <v>0</v>
      </c>
      <c r="W35" s="233">
        <v>0</v>
      </c>
      <c r="X35" s="233">
        <v>0</v>
      </c>
      <c r="Y35" s="233">
        <v>0</v>
      </c>
      <c r="Z35" s="233">
        <v>0</v>
      </c>
      <c r="AA35" s="233">
        <v>0</v>
      </c>
      <c r="AB35" s="233">
        <v>0</v>
      </c>
      <c r="AC35" s="233">
        <v>0</v>
      </c>
      <c r="AD35" s="233">
        <v>0</v>
      </c>
      <c r="AE35" s="233">
        <v>0</v>
      </c>
      <c r="AF35" s="233">
        <v>0</v>
      </c>
      <c r="AG35" s="233">
        <v>0</v>
      </c>
      <c r="AH35" s="233">
        <v>0</v>
      </c>
      <c r="AI35" s="233">
        <v>0</v>
      </c>
      <c r="AJ35" s="233">
        <v>0</v>
      </c>
      <c r="AK35" s="233">
        <v>0</v>
      </c>
      <c r="AL35" s="233">
        <v>0</v>
      </c>
      <c r="AM35" s="233">
        <v>0</v>
      </c>
      <c r="AN35" s="233">
        <v>0</v>
      </c>
      <c r="AO35" s="233">
        <v>0</v>
      </c>
      <c r="AP35" s="233">
        <v>0</v>
      </c>
      <c r="AQ35" s="233">
        <v>0</v>
      </c>
      <c r="AR35" s="233">
        <v>0</v>
      </c>
      <c r="AS35" s="233">
        <v>0</v>
      </c>
      <c r="AT35" s="233">
        <v>0</v>
      </c>
      <c r="AU35" s="233">
        <v>0</v>
      </c>
      <c r="AV35" s="233">
        <v>0</v>
      </c>
      <c r="AW35" s="233">
        <v>0</v>
      </c>
      <c r="AX35" s="233">
        <v>0</v>
      </c>
      <c r="AY35" s="233">
        <v>0</v>
      </c>
      <c r="AZ35" s="233">
        <v>0</v>
      </c>
      <c r="BA35" s="233">
        <v>0</v>
      </c>
      <c r="BB35" s="233">
        <v>0</v>
      </c>
      <c r="BC35" s="217"/>
    </row>
    <row r="36" spans="1:55" ht="18.75" hidden="1">
      <c r="A36" s="42" t="s">
        <v>172</v>
      </c>
      <c r="B36" s="140"/>
      <c r="C36" s="134"/>
      <c r="D36" s="217"/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3">
        <v>0</v>
      </c>
      <c r="T36" s="233">
        <v>0</v>
      </c>
      <c r="U36" s="233">
        <v>0</v>
      </c>
      <c r="V36" s="233">
        <v>0</v>
      </c>
      <c r="W36" s="233">
        <v>0</v>
      </c>
      <c r="X36" s="233">
        <v>0</v>
      </c>
      <c r="Y36" s="233">
        <v>0</v>
      </c>
      <c r="Z36" s="233">
        <v>0</v>
      </c>
      <c r="AA36" s="233">
        <v>0</v>
      </c>
      <c r="AB36" s="233">
        <v>0</v>
      </c>
      <c r="AC36" s="233">
        <v>0</v>
      </c>
      <c r="AD36" s="233">
        <v>0</v>
      </c>
      <c r="AE36" s="233">
        <v>0</v>
      </c>
      <c r="AF36" s="233">
        <v>0</v>
      </c>
      <c r="AG36" s="233">
        <v>0</v>
      </c>
      <c r="AH36" s="233">
        <v>0</v>
      </c>
      <c r="AI36" s="233">
        <v>0</v>
      </c>
      <c r="AJ36" s="233">
        <v>0</v>
      </c>
      <c r="AK36" s="233">
        <v>0</v>
      </c>
      <c r="AL36" s="233">
        <v>0</v>
      </c>
      <c r="AM36" s="233">
        <v>0</v>
      </c>
      <c r="AN36" s="233">
        <v>0</v>
      </c>
      <c r="AO36" s="233">
        <v>0</v>
      </c>
      <c r="AP36" s="233">
        <v>0</v>
      </c>
      <c r="AQ36" s="233">
        <v>0</v>
      </c>
      <c r="AR36" s="233">
        <v>0</v>
      </c>
      <c r="AS36" s="233">
        <v>0</v>
      </c>
      <c r="AT36" s="233">
        <v>0</v>
      </c>
      <c r="AU36" s="233">
        <v>0</v>
      </c>
      <c r="AV36" s="233">
        <v>0</v>
      </c>
      <c r="AW36" s="233">
        <v>0</v>
      </c>
      <c r="AX36" s="233">
        <v>0</v>
      </c>
      <c r="AY36" s="233">
        <v>0</v>
      </c>
      <c r="AZ36" s="233">
        <v>0</v>
      </c>
      <c r="BA36" s="233">
        <v>0</v>
      </c>
      <c r="BB36" s="233">
        <v>0</v>
      </c>
      <c r="BC36" s="217"/>
    </row>
    <row r="37" spans="1:55" ht="18.75" hidden="1">
      <c r="A37" s="42" t="s">
        <v>173</v>
      </c>
      <c r="B37" s="140"/>
      <c r="C37" s="134"/>
      <c r="D37" s="217"/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3">
        <v>0</v>
      </c>
      <c r="T37" s="233">
        <v>0</v>
      </c>
      <c r="U37" s="233">
        <v>0</v>
      </c>
      <c r="V37" s="233">
        <v>0</v>
      </c>
      <c r="W37" s="233">
        <v>0</v>
      </c>
      <c r="X37" s="233">
        <v>0</v>
      </c>
      <c r="Y37" s="233">
        <v>0</v>
      </c>
      <c r="Z37" s="233">
        <v>0</v>
      </c>
      <c r="AA37" s="233">
        <v>0</v>
      </c>
      <c r="AB37" s="233">
        <v>0</v>
      </c>
      <c r="AC37" s="233">
        <v>0</v>
      </c>
      <c r="AD37" s="233">
        <v>0</v>
      </c>
      <c r="AE37" s="233">
        <v>0</v>
      </c>
      <c r="AF37" s="233">
        <v>0</v>
      </c>
      <c r="AG37" s="233">
        <v>0</v>
      </c>
      <c r="AH37" s="233">
        <v>0</v>
      </c>
      <c r="AI37" s="233">
        <v>0</v>
      </c>
      <c r="AJ37" s="233">
        <v>0</v>
      </c>
      <c r="AK37" s="233">
        <v>0</v>
      </c>
      <c r="AL37" s="233">
        <v>0</v>
      </c>
      <c r="AM37" s="233">
        <v>0</v>
      </c>
      <c r="AN37" s="233">
        <v>0</v>
      </c>
      <c r="AO37" s="233">
        <v>0</v>
      </c>
      <c r="AP37" s="233">
        <v>0</v>
      </c>
      <c r="AQ37" s="233">
        <v>0</v>
      </c>
      <c r="AR37" s="233">
        <v>0</v>
      </c>
      <c r="AS37" s="233">
        <v>0</v>
      </c>
      <c r="AT37" s="233">
        <v>0</v>
      </c>
      <c r="AU37" s="233">
        <v>0</v>
      </c>
      <c r="AV37" s="233">
        <v>0</v>
      </c>
      <c r="AW37" s="233">
        <v>0</v>
      </c>
      <c r="AX37" s="233">
        <v>0</v>
      </c>
      <c r="AY37" s="233">
        <v>0</v>
      </c>
      <c r="AZ37" s="233">
        <v>0</v>
      </c>
      <c r="BA37" s="233">
        <v>0</v>
      </c>
      <c r="BB37" s="233">
        <v>0</v>
      </c>
      <c r="BC37" s="217"/>
    </row>
    <row r="38" spans="1:55" ht="18.75" hidden="1">
      <c r="A38" s="42" t="s">
        <v>174</v>
      </c>
      <c r="B38" s="140"/>
      <c r="C38" s="134"/>
      <c r="D38" s="217"/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3">
        <v>0</v>
      </c>
      <c r="T38" s="233">
        <v>0</v>
      </c>
      <c r="U38" s="233">
        <v>0</v>
      </c>
      <c r="V38" s="233">
        <v>0</v>
      </c>
      <c r="W38" s="233">
        <v>0</v>
      </c>
      <c r="X38" s="233">
        <v>0</v>
      </c>
      <c r="Y38" s="233">
        <v>0</v>
      </c>
      <c r="Z38" s="233">
        <v>0</v>
      </c>
      <c r="AA38" s="233">
        <v>0</v>
      </c>
      <c r="AB38" s="233">
        <v>0</v>
      </c>
      <c r="AC38" s="233">
        <v>0</v>
      </c>
      <c r="AD38" s="233">
        <v>0</v>
      </c>
      <c r="AE38" s="233">
        <v>0</v>
      </c>
      <c r="AF38" s="233">
        <v>0</v>
      </c>
      <c r="AG38" s="233">
        <v>0</v>
      </c>
      <c r="AH38" s="233">
        <v>0</v>
      </c>
      <c r="AI38" s="233">
        <v>0</v>
      </c>
      <c r="AJ38" s="233">
        <v>0</v>
      </c>
      <c r="AK38" s="233">
        <v>0</v>
      </c>
      <c r="AL38" s="233">
        <v>0</v>
      </c>
      <c r="AM38" s="233">
        <v>0</v>
      </c>
      <c r="AN38" s="233">
        <v>0</v>
      </c>
      <c r="AO38" s="233">
        <v>0</v>
      </c>
      <c r="AP38" s="233">
        <v>0</v>
      </c>
      <c r="AQ38" s="233">
        <v>0</v>
      </c>
      <c r="AR38" s="233">
        <v>0</v>
      </c>
      <c r="AS38" s="233">
        <v>0</v>
      </c>
      <c r="AT38" s="233">
        <v>0</v>
      </c>
      <c r="AU38" s="233">
        <v>0</v>
      </c>
      <c r="AV38" s="233">
        <v>0</v>
      </c>
      <c r="AW38" s="233">
        <v>0</v>
      </c>
      <c r="AX38" s="233">
        <v>0</v>
      </c>
      <c r="AY38" s="233">
        <v>0</v>
      </c>
      <c r="AZ38" s="233">
        <v>0</v>
      </c>
      <c r="BA38" s="233">
        <v>0</v>
      </c>
      <c r="BB38" s="233">
        <v>0</v>
      </c>
      <c r="BC38" s="217"/>
    </row>
    <row r="39" spans="1:55" ht="18.75" hidden="1">
      <c r="A39" s="42" t="s">
        <v>175</v>
      </c>
      <c r="B39" s="140"/>
      <c r="C39" s="134"/>
      <c r="D39" s="217"/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3">
        <v>0</v>
      </c>
      <c r="T39" s="233">
        <v>0</v>
      </c>
      <c r="U39" s="233">
        <v>0</v>
      </c>
      <c r="V39" s="233">
        <v>0</v>
      </c>
      <c r="W39" s="233">
        <v>0</v>
      </c>
      <c r="X39" s="233">
        <v>0</v>
      </c>
      <c r="Y39" s="233">
        <v>0</v>
      </c>
      <c r="Z39" s="233">
        <v>0</v>
      </c>
      <c r="AA39" s="233">
        <v>0</v>
      </c>
      <c r="AB39" s="233">
        <v>0</v>
      </c>
      <c r="AC39" s="233">
        <v>0</v>
      </c>
      <c r="AD39" s="233">
        <v>0</v>
      </c>
      <c r="AE39" s="233">
        <v>0</v>
      </c>
      <c r="AF39" s="233">
        <v>0</v>
      </c>
      <c r="AG39" s="233">
        <v>0</v>
      </c>
      <c r="AH39" s="233">
        <v>0</v>
      </c>
      <c r="AI39" s="233">
        <v>0</v>
      </c>
      <c r="AJ39" s="233">
        <v>0</v>
      </c>
      <c r="AK39" s="233">
        <v>0</v>
      </c>
      <c r="AL39" s="233">
        <v>0</v>
      </c>
      <c r="AM39" s="233">
        <v>0</v>
      </c>
      <c r="AN39" s="233">
        <v>0</v>
      </c>
      <c r="AO39" s="233">
        <v>0</v>
      </c>
      <c r="AP39" s="233">
        <v>0</v>
      </c>
      <c r="AQ39" s="233">
        <v>0</v>
      </c>
      <c r="AR39" s="233">
        <v>0</v>
      </c>
      <c r="AS39" s="233">
        <v>0</v>
      </c>
      <c r="AT39" s="233">
        <v>0</v>
      </c>
      <c r="AU39" s="233">
        <v>0</v>
      </c>
      <c r="AV39" s="233">
        <v>0</v>
      </c>
      <c r="AW39" s="233">
        <v>0</v>
      </c>
      <c r="AX39" s="233">
        <v>0</v>
      </c>
      <c r="AY39" s="233">
        <v>0</v>
      </c>
      <c r="AZ39" s="233">
        <v>0</v>
      </c>
      <c r="BA39" s="233">
        <v>0</v>
      </c>
      <c r="BB39" s="233">
        <v>0</v>
      </c>
      <c r="BC39" s="217"/>
    </row>
    <row r="40" spans="1:55" ht="18.75" hidden="1">
      <c r="A40" s="42" t="s">
        <v>176</v>
      </c>
      <c r="B40" s="140"/>
      <c r="C40" s="134"/>
      <c r="D40" s="217"/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3">
        <v>0</v>
      </c>
      <c r="T40" s="233">
        <v>0</v>
      </c>
      <c r="U40" s="233">
        <v>0</v>
      </c>
      <c r="V40" s="233">
        <v>0</v>
      </c>
      <c r="W40" s="233">
        <v>0</v>
      </c>
      <c r="X40" s="233">
        <v>0</v>
      </c>
      <c r="Y40" s="233">
        <v>0</v>
      </c>
      <c r="Z40" s="233">
        <v>0</v>
      </c>
      <c r="AA40" s="233">
        <v>0</v>
      </c>
      <c r="AB40" s="233">
        <v>0</v>
      </c>
      <c r="AC40" s="233">
        <v>0</v>
      </c>
      <c r="AD40" s="233">
        <v>0</v>
      </c>
      <c r="AE40" s="233">
        <v>0</v>
      </c>
      <c r="AF40" s="233">
        <v>0</v>
      </c>
      <c r="AG40" s="233">
        <v>0</v>
      </c>
      <c r="AH40" s="233">
        <v>0</v>
      </c>
      <c r="AI40" s="233">
        <v>0</v>
      </c>
      <c r="AJ40" s="233">
        <v>0</v>
      </c>
      <c r="AK40" s="233">
        <v>0</v>
      </c>
      <c r="AL40" s="233">
        <v>0</v>
      </c>
      <c r="AM40" s="233">
        <v>0</v>
      </c>
      <c r="AN40" s="233">
        <v>0</v>
      </c>
      <c r="AO40" s="233">
        <v>0</v>
      </c>
      <c r="AP40" s="233">
        <v>0</v>
      </c>
      <c r="AQ40" s="233">
        <v>0</v>
      </c>
      <c r="AR40" s="233">
        <v>0</v>
      </c>
      <c r="AS40" s="233">
        <v>0</v>
      </c>
      <c r="AT40" s="233">
        <v>0</v>
      </c>
      <c r="AU40" s="233">
        <v>0</v>
      </c>
      <c r="AV40" s="233">
        <v>0</v>
      </c>
      <c r="AW40" s="233">
        <v>0</v>
      </c>
      <c r="AX40" s="233">
        <v>0</v>
      </c>
      <c r="AY40" s="233">
        <v>0</v>
      </c>
      <c r="AZ40" s="233">
        <v>0</v>
      </c>
      <c r="BA40" s="233">
        <v>0</v>
      </c>
      <c r="BB40" s="233">
        <v>0</v>
      </c>
      <c r="BC40" s="217"/>
    </row>
    <row r="41" spans="1:55" ht="18.75" hidden="1">
      <c r="A41" s="42"/>
      <c r="B41" s="146"/>
      <c r="C41" s="134"/>
      <c r="D41" s="217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17"/>
    </row>
    <row r="42" spans="1:55" ht="18.75" hidden="1">
      <c r="A42" s="42"/>
      <c r="B42" s="146"/>
      <c r="C42" s="134"/>
      <c r="D42" s="217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17"/>
    </row>
    <row r="43" spans="1:55" ht="37.5">
      <c r="A43" s="45" t="s">
        <v>141</v>
      </c>
      <c r="B43" s="151" t="s">
        <v>69</v>
      </c>
      <c r="C43" s="134"/>
      <c r="D43" s="217"/>
      <c r="E43" s="233">
        <f aca="true" t="shared" si="6" ref="E43:AJ43">E44</f>
        <v>0</v>
      </c>
      <c r="F43" s="233">
        <f t="shared" si="6"/>
        <v>0</v>
      </c>
      <c r="G43" s="233">
        <f t="shared" si="6"/>
        <v>0</v>
      </c>
      <c r="H43" s="233">
        <f t="shared" si="6"/>
        <v>0</v>
      </c>
      <c r="I43" s="233">
        <f t="shared" si="6"/>
        <v>0</v>
      </c>
      <c r="J43" s="233">
        <f t="shared" si="6"/>
        <v>0</v>
      </c>
      <c r="K43" s="233">
        <f t="shared" si="6"/>
        <v>0</v>
      </c>
      <c r="L43" s="233">
        <f t="shared" si="6"/>
        <v>0</v>
      </c>
      <c r="M43" s="233">
        <f t="shared" si="6"/>
        <v>0</v>
      </c>
      <c r="N43" s="233">
        <f t="shared" si="6"/>
        <v>0</v>
      </c>
      <c r="O43" s="233">
        <f t="shared" si="6"/>
        <v>0</v>
      </c>
      <c r="P43" s="233">
        <f t="shared" si="6"/>
        <v>0</v>
      </c>
      <c r="Q43" s="233">
        <f t="shared" si="6"/>
        <v>0</v>
      </c>
      <c r="R43" s="233">
        <f t="shared" si="6"/>
        <v>0</v>
      </c>
      <c r="S43" s="233">
        <f t="shared" si="6"/>
        <v>0</v>
      </c>
      <c r="T43" s="233">
        <f t="shared" si="6"/>
        <v>0</v>
      </c>
      <c r="U43" s="233">
        <f t="shared" si="6"/>
        <v>0</v>
      </c>
      <c r="V43" s="233">
        <f t="shared" si="6"/>
        <v>0</v>
      </c>
      <c r="W43" s="233">
        <f t="shared" si="6"/>
        <v>0</v>
      </c>
      <c r="X43" s="233">
        <f t="shared" si="6"/>
        <v>0</v>
      </c>
      <c r="Y43" s="233">
        <f t="shared" si="6"/>
        <v>0</v>
      </c>
      <c r="Z43" s="233">
        <f t="shared" si="6"/>
        <v>0</v>
      </c>
      <c r="AA43" s="233">
        <f t="shared" si="6"/>
        <v>0</v>
      </c>
      <c r="AB43" s="233">
        <f t="shared" si="6"/>
        <v>0</v>
      </c>
      <c r="AC43" s="233">
        <f t="shared" si="6"/>
        <v>0</v>
      </c>
      <c r="AD43" s="233">
        <f t="shared" si="6"/>
        <v>0</v>
      </c>
      <c r="AE43" s="233">
        <f t="shared" si="6"/>
        <v>0</v>
      </c>
      <c r="AF43" s="233">
        <f t="shared" si="6"/>
        <v>0</v>
      </c>
      <c r="AG43" s="233">
        <f t="shared" si="6"/>
        <v>0</v>
      </c>
      <c r="AH43" s="233">
        <f t="shared" si="6"/>
        <v>0</v>
      </c>
      <c r="AI43" s="233">
        <f t="shared" si="6"/>
        <v>0</v>
      </c>
      <c r="AJ43" s="233">
        <f t="shared" si="6"/>
        <v>0</v>
      </c>
      <c r="AK43" s="233">
        <f aca="true" t="shared" si="7" ref="AK43:BB43">AK44</f>
        <v>0</v>
      </c>
      <c r="AL43" s="233">
        <f t="shared" si="7"/>
        <v>0</v>
      </c>
      <c r="AM43" s="233">
        <f t="shared" si="7"/>
        <v>0</v>
      </c>
      <c r="AN43" s="233">
        <f t="shared" si="7"/>
        <v>0</v>
      </c>
      <c r="AO43" s="233">
        <f t="shared" si="7"/>
        <v>0</v>
      </c>
      <c r="AP43" s="233">
        <f t="shared" si="7"/>
        <v>0</v>
      </c>
      <c r="AQ43" s="233">
        <f t="shared" si="7"/>
        <v>0</v>
      </c>
      <c r="AR43" s="233">
        <f t="shared" si="7"/>
        <v>0</v>
      </c>
      <c r="AS43" s="233">
        <f t="shared" si="7"/>
        <v>0</v>
      </c>
      <c r="AT43" s="233">
        <f t="shared" si="7"/>
        <v>0</v>
      </c>
      <c r="AU43" s="233">
        <f t="shared" si="7"/>
        <v>0</v>
      </c>
      <c r="AV43" s="233">
        <f t="shared" si="7"/>
        <v>0</v>
      </c>
      <c r="AW43" s="233">
        <f t="shared" si="7"/>
        <v>0</v>
      </c>
      <c r="AX43" s="233">
        <f t="shared" si="7"/>
        <v>0</v>
      </c>
      <c r="AY43" s="233">
        <f t="shared" si="7"/>
        <v>0</v>
      </c>
      <c r="AZ43" s="233">
        <f t="shared" si="7"/>
        <v>0</v>
      </c>
      <c r="BA43" s="233">
        <f t="shared" si="7"/>
        <v>0</v>
      </c>
      <c r="BB43" s="233">
        <f t="shared" si="7"/>
        <v>0</v>
      </c>
      <c r="BC43" s="217"/>
    </row>
    <row r="44" spans="1:55" ht="18.75" hidden="1">
      <c r="A44" s="42" t="s">
        <v>142</v>
      </c>
      <c r="B44" s="151"/>
      <c r="C44" s="134"/>
      <c r="D44" s="217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17"/>
    </row>
    <row r="45" spans="1:55" ht="37.5" hidden="1">
      <c r="A45" s="42" t="s">
        <v>143</v>
      </c>
      <c r="B45" s="140" t="s">
        <v>70</v>
      </c>
      <c r="C45" s="134"/>
      <c r="D45" s="217"/>
      <c r="E45" s="233">
        <v>0</v>
      </c>
      <c r="F45" s="233">
        <v>0</v>
      </c>
      <c r="G45" s="233">
        <v>0</v>
      </c>
      <c r="H45" s="233">
        <v>0</v>
      </c>
      <c r="I45" s="233">
        <v>0</v>
      </c>
      <c r="J45" s="233">
        <v>0</v>
      </c>
      <c r="K45" s="233">
        <v>0</v>
      </c>
      <c r="L45" s="233">
        <v>0</v>
      </c>
      <c r="M45" s="233">
        <v>0</v>
      </c>
      <c r="N45" s="233">
        <v>0</v>
      </c>
      <c r="O45" s="233">
        <v>0</v>
      </c>
      <c r="P45" s="233">
        <v>0</v>
      </c>
      <c r="Q45" s="233">
        <v>0</v>
      </c>
      <c r="R45" s="233">
        <v>0</v>
      </c>
      <c r="S45" s="233">
        <v>0</v>
      </c>
      <c r="T45" s="233">
        <v>0</v>
      </c>
      <c r="U45" s="233">
        <v>0</v>
      </c>
      <c r="V45" s="233">
        <v>0</v>
      </c>
      <c r="W45" s="233">
        <v>0</v>
      </c>
      <c r="X45" s="233">
        <v>0</v>
      </c>
      <c r="Y45" s="233">
        <v>0</v>
      </c>
      <c r="Z45" s="233">
        <v>0</v>
      </c>
      <c r="AA45" s="233">
        <v>0</v>
      </c>
      <c r="AB45" s="233">
        <v>0</v>
      </c>
      <c r="AC45" s="233">
        <v>0</v>
      </c>
      <c r="AD45" s="233">
        <v>0</v>
      </c>
      <c r="AE45" s="233">
        <v>0</v>
      </c>
      <c r="AF45" s="233">
        <v>0</v>
      </c>
      <c r="AG45" s="233">
        <v>0</v>
      </c>
      <c r="AH45" s="233">
        <v>0</v>
      </c>
      <c r="AI45" s="233">
        <v>0</v>
      </c>
      <c r="AJ45" s="233">
        <v>0</v>
      </c>
      <c r="AK45" s="233">
        <v>0</v>
      </c>
      <c r="AL45" s="233">
        <v>0</v>
      </c>
      <c r="AM45" s="233">
        <v>0</v>
      </c>
      <c r="AN45" s="233">
        <v>0</v>
      </c>
      <c r="AO45" s="233">
        <v>0</v>
      </c>
      <c r="AP45" s="233">
        <v>0</v>
      </c>
      <c r="AQ45" s="233">
        <v>0</v>
      </c>
      <c r="AR45" s="233">
        <v>0</v>
      </c>
      <c r="AS45" s="233">
        <v>0</v>
      </c>
      <c r="AT45" s="233">
        <v>0</v>
      </c>
      <c r="AU45" s="233">
        <v>0</v>
      </c>
      <c r="AV45" s="233">
        <v>0</v>
      </c>
      <c r="AW45" s="233">
        <v>0</v>
      </c>
      <c r="AX45" s="233">
        <v>0</v>
      </c>
      <c r="AY45" s="233">
        <v>0</v>
      </c>
      <c r="AZ45" s="233">
        <v>0</v>
      </c>
      <c r="BA45" s="233">
        <v>0</v>
      </c>
      <c r="BB45" s="233">
        <v>0</v>
      </c>
      <c r="BC45" s="217"/>
    </row>
    <row r="46" spans="1:55" ht="18.75" hidden="1">
      <c r="A46" s="42" t="s">
        <v>144</v>
      </c>
      <c r="B46" s="140" t="s">
        <v>71</v>
      </c>
      <c r="C46" s="134"/>
      <c r="D46" s="217"/>
      <c r="E46" s="233">
        <v>0</v>
      </c>
      <c r="F46" s="233">
        <v>0</v>
      </c>
      <c r="G46" s="233">
        <v>0</v>
      </c>
      <c r="H46" s="233">
        <v>0</v>
      </c>
      <c r="I46" s="233">
        <v>0</v>
      </c>
      <c r="J46" s="233">
        <v>0</v>
      </c>
      <c r="K46" s="233">
        <v>0</v>
      </c>
      <c r="L46" s="233">
        <v>0</v>
      </c>
      <c r="M46" s="233">
        <v>0</v>
      </c>
      <c r="N46" s="233">
        <v>0</v>
      </c>
      <c r="O46" s="233">
        <v>0</v>
      </c>
      <c r="P46" s="233">
        <v>0</v>
      </c>
      <c r="Q46" s="233">
        <v>0</v>
      </c>
      <c r="R46" s="233">
        <v>0</v>
      </c>
      <c r="S46" s="233">
        <v>0</v>
      </c>
      <c r="T46" s="233">
        <v>0</v>
      </c>
      <c r="U46" s="233">
        <v>0</v>
      </c>
      <c r="V46" s="233">
        <v>0</v>
      </c>
      <c r="W46" s="233">
        <v>0</v>
      </c>
      <c r="X46" s="233">
        <v>0</v>
      </c>
      <c r="Y46" s="233">
        <v>0</v>
      </c>
      <c r="Z46" s="233">
        <v>0</v>
      </c>
      <c r="AA46" s="233">
        <v>0</v>
      </c>
      <c r="AB46" s="233">
        <v>0</v>
      </c>
      <c r="AC46" s="233">
        <v>0</v>
      </c>
      <c r="AD46" s="233">
        <v>0</v>
      </c>
      <c r="AE46" s="233">
        <v>0</v>
      </c>
      <c r="AF46" s="233">
        <v>0</v>
      </c>
      <c r="AG46" s="233">
        <v>0</v>
      </c>
      <c r="AH46" s="233">
        <v>0</v>
      </c>
      <c r="AI46" s="233">
        <v>0</v>
      </c>
      <c r="AJ46" s="233">
        <v>0</v>
      </c>
      <c r="AK46" s="233">
        <v>0</v>
      </c>
      <c r="AL46" s="233">
        <v>0</v>
      </c>
      <c r="AM46" s="233">
        <v>0</v>
      </c>
      <c r="AN46" s="233">
        <v>0</v>
      </c>
      <c r="AO46" s="233">
        <v>0</v>
      </c>
      <c r="AP46" s="233">
        <v>0</v>
      </c>
      <c r="AQ46" s="233">
        <v>0</v>
      </c>
      <c r="AR46" s="233">
        <v>0</v>
      </c>
      <c r="AS46" s="233">
        <v>0</v>
      </c>
      <c r="AT46" s="233">
        <v>0</v>
      </c>
      <c r="AU46" s="233">
        <v>0</v>
      </c>
      <c r="AV46" s="233">
        <v>0</v>
      </c>
      <c r="AW46" s="233">
        <v>0</v>
      </c>
      <c r="AX46" s="233">
        <v>0</v>
      </c>
      <c r="AY46" s="233">
        <v>0</v>
      </c>
      <c r="AZ46" s="233">
        <v>0</v>
      </c>
      <c r="BA46" s="233">
        <v>0</v>
      </c>
      <c r="BB46" s="233">
        <v>0</v>
      </c>
      <c r="BC46" s="217"/>
    </row>
    <row r="47" spans="1:55" ht="18.75" hidden="1">
      <c r="A47" s="42" t="s">
        <v>145</v>
      </c>
      <c r="B47" s="140" t="s">
        <v>73</v>
      </c>
      <c r="C47" s="134"/>
      <c r="D47" s="217"/>
      <c r="E47" s="233">
        <v>0</v>
      </c>
      <c r="F47" s="233">
        <v>0</v>
      </c>
      <c r="G47" s="233">
        <v>0</v>
      </c>
      <c r="H47" s="233">
        <v>0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>
        <v>0</v>
      </c>
      <c r="P47" s="233">
        <v>0</v>
      </c>
      <c r="Q47" s="233">
        <v>0</v>
      </c>
      <c r="R47" s="233">
        <v>0</v>
      </c>
      <c r="S47" s="233">
        <v>0</v>
      </c>
      <c r="T47" s="233">
        <v>0</v>
      </c>
      <c r="U47" s="233">
        <v>0</v>
      </c>
      <c r="V47" s="233">
        <v>0</v>
      </c>
      <c r="W47" s="233">
        <v>0</v>
      </c>
      <c r="X47" s="233">
        <v>0</v>
      </c>
      <c r="Y47" s="233">
        <v>0</v>
      </c>
      <c r="Z47" s="233">
        <v>0</v>
      </c>
      <c r="AA47" s="233">
        <v>0</v>
      </c>
      <c r="AB47" s="233">
        <v>0</v>
      </c>
      <c r="AC47" s="233">
        <v>0</v>
      </c>
      <c r="AD47" s="233">
        <v>0</v>
      </c>
      <c r="AE47" s="233">
        <v>0</v>
      </c>
      <c r="AF47" s="233">
        <v>0</v>
      </c>
      <c r="AG47" s="233">
        <v>0</v>
      </c>
      <c r="AH47" s="233">
        <v>0</v>
      </c>
      <c r="AI47" s="233">
        <v>0</v>
      </c>
      <c r="AJ47" s="233">
        <v>0</v>
      </c>
      <c r="AK47" s="233">
        <v>0</v>
      </c>
      <c r="AL47" s="233">
        <v>0</v>
      </c>
      <c r="AM47" s="233">
        <v>0</v>
      </c>
      <c r="AN47" s="233">
        <v>0</v>
      </c>
      <c r="AO47" s="233">
        <v>0</v>
      </c>
      <c r="AP47" s="233">
        <v>0</v>
      </c>
      <c r="AQ47" s="233">
        <v>0</v>
      </c>
      <c r="AR47" s="233">
        <v>0</v>
      </c>
      <c r="AS47" s="233">
        <v>0</v>
      </c>
      <c r="AT47" s="233">
        <v>0</v>
      </c>
      <c r="AU47" s="233">
        <v>0</v>
      </c>
      <c r="AV47" s="233">
        <v>0</v>
      </c>
      <c r="AW47" s="233">
        <v>0</v>
      </c>
      <c r="AX47" s="233">
        <v>0</v>
      </c>
      <c r="AY47" s="233">
        <v>0</v>
      </c>
      <c r="AZ47" s="233">
        <v>0</v>
      </c>
      <c r="BA47" s="233">
        <v>0</v>
      </c>
      <c r="BB47" s="233">
        <v>0</v>
      </c>
      <c r="BC47" s="217"/>
    </row>
    <row r="48" spans="1:55" ht="37.5">
      <c r="A48" s="45" t="s">
        <v>77</v>
      </c>
      <c r="B48" s="136" t="s">
        <v>78</v>
      </c>
      <c r="C48" s="134"/>
      <c r="D48" s="217"/>
      <c r="E48" s="233">
        <v>0</v>
      </c>
      <c r="F48" s="233">
        <v>0</v>
      </c>
      <c r="G48" s="233">
        <v>0</v>
      </c>
      <c r="H48" s="233">
        <v>0</v>
      </c>
      <c r="I48" s="233">
        <v>0</v>
      </c>
      <c r="J48" s="233">
        <v>0</v>
      </c>
      <c r="K48" s="233">
        <v>0</v>
      </c>
      <c r="L48" s="233">
        <v>0</v>
      </c>
      <c r="M48" s="233">
        <v>0</v>
      </c>
      <c r="N48" s="233">
        <v>0</v>
      </c>
      <c r="O48" s="233">
        <v>0</v>
      </c>
      <c r="P48" s="233">
        <v>0</v>
      </c>
      <c r="Q48" s="233">
        <v>0</v>
      </c>
      <c r="R48" s="233">
        <v>0</v>
      </c>
      <c r="S48" s="233">
        <v>0</v>
      </c>
      <c r="T48" s="233">
        <v>0</v>
      </c>
      <c r="U48" s="233">
        <v>0</v>
      </c>
      <c r="V48" s="233">
        <v>0</v>
      </c>
      <c r="W48" s="233">
        <v>0</v>
      </c>
      <c r="X48" s="233">
        <v>0</v>
      </c>
      <c r="Y48" s="233">
        <v>0</v>
      </c>
      <c r="Z48" s="233">
        <v>0</v>
      </c>
      <c r="AA48" s="233">
        <v>0</v>
      </c>
      <c r="AB48" s="233">
        <v>0</v>
      </c>
      <c r="AC48" s="233">
        <v>0</v>
      </c>
      <c r="AD48" s="233">
        <v>0</v>
      </c>
      <c r="AE48" s="233">
        <v>0</v>
      </c>
      <c r="AF48" s="233">
        <v>0</v>
      </c>
      <c r="AG48" s="233">
        <v>0</v>
      </c>
      <c r="AH48" s="233">
        <v>0</v>
      </c>
      <c r="AI48" s="233">
        <v>0</v>
      </c>
      <c r="AJ48" s="233">
        <v>0</v>
      </c>
      <c r="AK48" s="233">
        <v>0</v>
      </c>
      <c r="AL48" s="233">
        <v>0</v>
      </c>
      <c r="AM48" s="233">
        <v>0</v>
      </c>
      <c r="AN48" s="233">
        <v>0</v>
      </c>
      <c r="AO48" s="233">
        <v>0</v>
      </c>
      <c r="AP48" s="233">
        <v>0</v>
      </c>
      <c r="AQ48" s="233">
        <v>0</v>
      </c>
      <c r="AR48" s="233">
        <v>0</v>
      </c>
      <c r="AS48" s="233">
        <v>0</v>
      </c>
      <c r="AT48" s="233">
        <v>0</v>
      </c>
      <c r="AU48" s="233">
        <v>0</v>
      </c>
      <c r="AV48" s="233">
        <v>0</v>
      </c>
      <c r="AW48" s="233">
        <v>0</v>
      </c>
      <c r="AX48" s="233">
        <v>0</v>
      </c>
      <c r="AY48" s="233">
        <v>0</v>
      </c>
      <c r="AZ48" s="233">
        <v>0</v>
      </c>
      <c r="BA48" s="233">
        <v>0</v>
      </c>
      <c r="BB48" s="233">
        <v>0</v>
      </c>
      <c r="BC48" s="217"/>
    </row>
    <row r="49" spans="1:55" ht="56.25" hidden="1">
      <c r="A49" s="42" t="s">
        <v>79</v>
      </c>
      <c r="B49" s="140" t="s">
        <v>82</v>
      </c>
      <c r="C49" s="134"/>
      <c r="D49" s="217"/>
      <c r="E49" s="233">
        <v>0</v>
      </c>
      <c r="F49" s="233">
        <v>0</v>
      </c>
      <c r="G49" s="233">
        <v>0</v>
      </c>
      <c r="H49" s="233">
        <v>0</v>
      </c>
      <c r="I49" s="233">
        <v>0</v>
      </c>
      <c r="J49" s="233">
        <v>0</v>
      </c>
      <c r="K49" s="233">
        <v>0</v>
      </c>
      <c r="L49" s="233">
        <v>0</v>
      </c>
      <c r="M49" s="233">
        <v>0</v>
      </c>
      <c r="N49" s="233">
        <v>0</v>
      </c>
      <c r="O49" s="233">
        <v>0</v>
      </c>
      <c r="P49" s="233">
        <v>0</v>
      </c>
      <c r="Q49" s="233">
        <v>0</v>
      </c>
      <c r="R49" s="233">
        <v>0</v>
      </c>
      <c r="S49" s="233">
        <v>0</v>
      </c>
      <c r="T49" s="233">
        <v>0</v>
      </c>
      <c r="U49" s="233">
        <v>0</v>
      </c>
      <c r="V49" s="233">
        <v>0</v>
      </c>
      <c r="W49" s="233">
        <v>0</v>
      </c>
      <c r="X49" s="233">
        <v>0</v>
      </c>
      <c r="Y49" s="233">
        <v>0</v>
      </c>
      <c r="Z49" s="233">
        <v>0</v>
      </c>
      <c r="AA49" s="233">
        <v>0</v>
      </c>
      <c r="AB49" s="233">
        <v>0</v>
      </c>
      <c r="AC49" s="233">
        <v>0</v>
      </c>
      <c r="AD49" s="233">
        <v>0</v>
      </c>
      <c r="AE49" s="233">
        <v>0</v>
      </c>
      <c r="AF49" s="233">
        <v>0</v>
      </c>
      <c r="AG49" s="233">
        <v>0</v>
      </c>
      <c r="AH49" s="233">
        <v>0</v>
      </c>
      <c r="AI49" s="233">
        <v>0</v>
      </c>
      <c r="AJ49" s="233">
        <v>0</v>
      </c>
      <c r="AK49" s="233">
        <v>0</v>
      </c>
      <c r="AL49" s="233">
        <v>0</v>
      </c>
      <c r="AM49" s="233">
        <v>0</v>
      </c>
      <c r="AN49" s="233">
        <v>0</v>
      </c>
      <c r="AO49" s="233">
        <v>0</v>
      </c>
      <c r="AP49" s="233">
        <v>0</v>
      </c>
      <c r="AQ49" s="233">
        <v>0</v>
      </c>
      <c r="AR49" s="233">
        <v>0</v>
      </c>
      <c r="AS49" s="233">
        <v>0</v>
      </c>
      <c r="AT49" s="233">
        <v>0</v>
      </c>
      <c r="AU49" s="233">
        <v>0</v>
      </c>
      <c r="AV49" s="233">
        <v>0</v>
      </c>
      <c r="AW49" s="233">
        <v>0</v>
      </c>
      <c r="AX49" s="233">
        <v>0</v>
      </c>
      <c r="AY49" s="233">
        <v>0</v>
      </c>
      <c r="AZ49" s="233">
        <v>0</v>
      </c>
      <c r="BA49" s="233">
        <v>0</v>
      </c>
      <c r="BB49" s="233">
        <v>0</v>
      </c>
      <c r="BC49" s="217"/>
    </row>
    <row r="50" spans="1:55" ht="18.75" hidden="1">
      <c r="A50" s="42" t="s">
        <v>81</v>
      </c>
      <c r="B50" s="140" t="s">
        <v>80</v>
      </c>
      <c r="C50" s="134"/>
      <c r="D50" s="217"/>
      <c r="E50" s="233">
        <v>0</v>
      </c>
      <c r="F50" s="233">
        <v>0</v>
      </c>
      <c r="G50" s="233">
        <v>0</v>
      </c>
      <c r="H50" s="233">
        <v>0</v>
      </c>
      <c r="I50" s="233">
        <v>0</v>
      </c>
      <c r="J50" s="233">
        <v>0</v>
      </c>
      <c r="K50" s="233">
        <v>0</v>
      </c>
      <c r="L50" s="233">
        <v>0</v>
      </c>
      <c r="M50" s="233">
        <v>0</v>
      </c>
      <c r="N50" s="233">
        <v>0</v>
      </c>
      <c r="O50" s="233">
        <v>0</v>
      </c>
      <c r="P50" s="233">
        <v>0</v>
      </c>
      <c r="Q50" s="233">
        <v>0</v>
      </c>
      <c r="R50" s="233">
        <v>0</v>
      </c>
      <c r="S50" s="233">
        <v>0</v>
      </c>
      <c r="T50" s="233">
        <v>0</v>
      </c>
      <c r="U50" s="233">
        <v>0</v>
      </c>
      <c r="V50" s="233">
        <v>0</v>
      </c>
      <c r="W50" s="233">
        <v>0</v>
      </c>
      <c r="X50" s="233">
        <v>0</v>
      </c>
      <c r="Y50" s="233">
        <v>0</v>
      </c>
      <c r="Z50" s="233">
        <v>0</v>
      </c>
      <c r="AA50" s="233">
        <v>0</v>
      </c>
      <c r="AB50" s="233">
        <v>0</v>
      </c>
      <c r="AC50" s="233">
        <v>0</v>
      </c>
      <c r="AD50" s="233">
        <v>0</v>
      </c>
      <c r="AE50" s="233">
        <v>0</v>
      </c>
      <c r="AF50" s="233">
        <v>0</v>
      </c>
      <c r="AG50" s="233">
        <v>0</v>
      </c>
      <c r="AH50" s="233">
        <v>0</v>
      </c>
      <c r="AI50" s="233">
        <v>0</v>
      </c>
      <c r="AJ50" s="233">
        <v>0</v>
      </c>
      <c r="AK50" s="233">
        <v>0</v>
      </c>
      <c r="AL50" s="233">
        <v>0</v>
      </c>
      <c r="AM50" s="233">
        <v>0</v>
      </c>
      <c r="AN50" s="233">
        <v>0</v>
      </c>
      <c r="AO50" s="233">
        <v>0</v>
      </c>
      <c r="AP50" s="233">
        <v>0</v>
      </c>
      <c r="AQ50" s="233">
        <v>0</v>
      </c>
      <c r="AR50" s="233">
        <v>0</v>
      </c>
      <c r="AS50" s="233">
        <v>0</v>
      </c>
      <c r="AT50" s="233">
        <v>0</v>
      </c>
      <c r="AU50" s="233">
        <v>0</v>
      </c>
      <c r="AV50" s="233">
        <v>0</v>
      </c>
      <c r="AW50" s="233">
        <v>0</v>
      </c>
      <c r="AX50" s="233">
        <v>0</v>
      </c>
      <c r="AY50" s="233">
        <v>0</v>
      </c>
      <c r="AZ50" s="233">
        <v>0</v>
      </c>
      <c r="BA50" s="233">
        <v>0</v>
      </c>
      <c r="BB50" s="233">
        <v>0</v>
      </c>
      <c r="BC50" s="217"/>
    </row>
    <row r="51" spans="1:55" ht="18.75" hidden="1">
      <c r="A51" s="42" t="s">
        <v>83</v>
      </c>
      <c r="B51" s="140" t="s">
        <v>84</v>
      </c>
      <c r="C51" s="134"/>
      <c r="D51" s="217"/>
      <c r="E51" s="233">
        <v>0</v>
      </c>
      <c r="F51" s="233">
        <v>0</v>
      </c>
      <c r="G51" s="233">
        <v>0</v>
      </c>
      <c r="H51" s="233">
        <v>0</v>
      </c>
      <c r="I51" s="233">
        <v>0</v>
      </c>
      <c r="J51" s="233">
        <v>0</v>
      </c>
      <c r="K51" s="233">
        <v>0</v>
      </c>
      <c r="L51" s="233">
        <v>0</v>
      </c>
      <c r="M51" s="233">
        <v>0</v>
      </c>
      <c r="N51" s="233">
        <v>0</v>
      </c>
      <c r="O51" s="233">
        <v>0</v>
      </c>
      <c r="P51" s="233">
        <v>0</v>
      </c>
      <c r="Q51" s="233">
        <v>0</v>
      </c>
      <c r="R51" s="233">
        <v>0</v>
      </c>
      <c r="S51" s="233">
        <v>0</v>
      </c>
      <c r="T51" s="233">
        <v>0</v>
      </c>
      <c r="U51" s="233">
        <v>0</v>
      </c>
      <c r="V51" s="233">
        <v>0</v>
      </c>
      <c r="W51" s="233">
        <v>0</v>
      </c>
      <c r="X51" s="233">
        <v>0</v>
      </c>
      <c r="Y51" s="233">
        <v>0</v>
      </c>
      <c r="Z51" s="233">
        <v>0</v>
      </c>
      <c r="AA51" s="233">
        <v>0</v>
      </c>
      <c r="AB51" s="233">
        <v>0</v>
      </c>
      <c r="AC51" s="233">
        <v>0</v>
      </c>
      <c r="AD51" s="233">
        <v>0</v>
      </c>
      <c r="AE51" s="233">
        <v>0</v>
      </c>
      <c r="AF51" s="233">
        <v>0</v>
      </c>
      <c r="AG51" s="233">
        <v>0</v>
      </c>
      <c r="AH51" s="233">
        <v>0</v>
      </c>
      <c r="AI51" s="233">
        <v>0</v>
      </c>
      <c r="AJ51" s="233">
        <v>0</v>
      </c>
      <c r="AK51" s="233">
        <v>0</v>
      </c>
      <c r="AL51" s="233">
        <v>0</v>
      </c>
      <c r="AM51" s="233">
        <v>0</v>
      </c>
      <c r="AN51" s="233">
        <v>0</v>
      </c>
      <c r="AO51" s="233">
        <v>0</v>
      </c>
      <c r="AP51" s="233">
        <v>0</v>
      </c>
      <c r="AQ51" s="233">
        <v>0</v>
      </c>
      <c r="AR51" s="233">
        <v>0</v>
      </c>
      <c r="AS51" s="233">
        <v>0</v>
      </c>
      <c r="AT51" s="233">
        <v>0</v>
      </c>
      <c r="AU51" s="233">
        <v>0</v>
      </c>
      <c r="AV51" s="233">
        <v>0</v>
      </c>
      <c r="AW51" s="233">
        <v>0</v>
      </c>
      <c r="AX51" s="233">
        <v>0</v>
      </c>
      <c r="AY51" s="233">
        <v>0</v>
      </c>
      <c r="AZ51" s="233">
        <v>0</v>
      </c>
      <c r="BA51" s="233">
        <v>0</v>
      </c>
      <c r="BB51" s="233">
        <v>0</v>
      </c>
      <c r="BC51" s="217"/>
    </row>
    <row r="52" spans="1:55" ht="18.75">
      <c r="A52" s="54" t="s">
        <v>101</v>
      </c>
      <c r="B52" s="136" t="s">
        <v>102</v>
      </c>
      <c r="C52" s="134"/>
      <c r="D52" s="217"/>
      <c r="E52" s="233">
        <f aca="true" t="shared" si="8" ref="E52:AJ52">E53+E54+E55+E60</f>
        <v>0</v>
      </c>
      <c r="F52" s="233">
        <f t="shared" si="8"/>
        <v>0</v>
      </c>
      <c r="G52" s="233">
        <f t="shared" si="8"/>
        <v>0</v>
      </c>
      <c r="H52" s="233">
        <f t="shared" si="8"/>
        <v>0</v>
      </c>
      <c r="I52" s="233">
        <f t="shared" si="8"/>
        <v>0</v>
      </c>
      <c r="J52" s="233">
        <f t="shared" si="8"/>
        <v>0</v>
      </c>
      <c r="K52" s="233">
        <f t="shared" si="8"/>
        <v>0</v>
      </c>
      <c r="L52" s="233">
        <f t="shared" si="8"/>
        <v>0</v>
      </c>
      <c r="M52" s="233">
        <f t="shared" si="8"/>
        <v>0</v>
      </c>
      <c r="N52" s="233">
        <f t="shared" si="8"/>
        <v>0</v>
      </c>
      <c r="O52" s="233">
        <f t="shared" si="8"/>
        <v>0</v>
      </c>
      <c r="P52" s="233">
        <f t="shared" si="8"/>
        <v>0</v>
      </c>
      <c r="Q52" s="233">
        <f t="shared" si="8"/>
        <v>0</v>
      </c>
      <c r="R52" s="233">
        <f t="shared" si="8"/>
        <v>0</v>
      </c>
      <c r="S52" s="233">
        <f t="shared" si="8"/>
        <v>0</v>
      </c>
      <c r="T52" s="233">
        <f t="shared" si="8"/>
        <v>0</v>
      </c>
      <c r="U52" s="233">
        <f t="shared" si="8"/>
        <v>0</v>
      </c>
      <c r="V52" s="233">
        <f t="shared" si="8"/>
        <v>0</v>
      </c>
      <c r="W52" s="233">
        <f t="shared" si="8"/>
        <v>0</v>
      </c>
      <c r="X52" s="233">
        <f t="shared" si="8"/>
        <v>0</v>
      </c>
      <c r="Y52" s="233">
        <f t="shared" si="8"/>
        <v>0</v>
      </c>
      <c r="Z52" s="233">
        <f t="shared" si="8"/>
        <v>0</v>
      </c>
      <c r="AA52" s="233">
        <f t="shared" si="8"/>
        <v>0</v>
      </c>
      <c r="AB52" s="233">
        <f t="shared" si="8"/>
        <v>0</v>
      </c>
      <c r="AC52" s="233">
        <f t="shared" si="8"/>
        <v>0</v>
      </c>
      <c r="AD52" s="233">
        <f t="shared" si="8"/>
        <v>0</v>
      </c>
      <c r="AE52" s="233">
        <f t="shared" si="8"/>
        <v>0</v>
      </c>
      <c r="AF52" s="233">
        <f t="shared" si="8"/>
        <v>0</v>
      </c>
      <c r="AG52" s="233">
        <f t="shared" si="8"/>
        <v>0</v>
      </c>
      <c r="AH52" s="233">
        <f t="shared" si="8"/>
        <v>0</v>
      </c>
      <c r="AI52" s="233">
        <f t="shared" si="8"/>
        <v>0</v>
      </c>
      <c r="AJ52" s="233">
        <f t="shared" si="8"/>
        <v>0</v>
      </c>
      <c r="AK52" s="233">
        <f aca="true" t="shared" si="9" ref="AK52:BB52">AK53+AK54+AK55+AK60</f>
        <v>0</v>
      </c>
      <c r="AL52" s="233">
        <f t="shared" si="9"/>
        <v>0</v>
      </c>
      <c r="AM52" s="233">
        <f t="shared" si="9"/>
        <v>0</v>
      </c>
      <c r="AN52" s="233">
        <f t="shared" si="9"/>
        <v>0</v>
      </c>
      <c r="AO52" s="233">
        <f t="shared" si="9"/>
        <v>0</v>
      </c>
      <c r="AP52" s="233">
        <f t="shared" si="9"/>
        <v>0</v>
      </c>
      <c r="AQ52" s="233">
        <f t="shared" si="9"/>
        <v>0</v>
      </c>
      <c r="AR52" s="233">
        <f t="shared" si="9"/>
        <v>0</v>
      </c>
      <c r="AS52" s="233">
        <f t="shared" si="9"/>
        <v>0</v>
      </c>
      <c r="AT52" s="233">
        <f t="shared" si="9"/>
        <v>0</v>
      </c>
      <c r="AU52" s="233">
        <f t="shared" si="9"/>
        <v>0</v>
      </c>
      <c r="AV52" s="233">
        <f t="shared" si="9"/>
        <v>0</v>
      </c>
      <c r="AW52" s="233">
        <f t="shared" si="9"/>
        <v>0</v>
      </c>
      <c r="AX52" s="233">
        <f t="shared" si="9"/>
        <v>0</v>
      </c>
      <c r="AY52" s="233">
        <f t="shared" si="9"/>
        <v>0</v>
      </c>
      <c r="AZ52" s="233">
        <f t="shared" si="9"/>
        <v>0</v>
      </c>
      <c r="BA52" s="233">
        <f t="shared" si="9"/>
        <v>0</v>
      </c>
      <c r="BB52" s="233">
        <f t="shared" si="9"/>
        <v>0</v>
      </c>
      <c r="BC52" s="217"/>
    </row>
    <row r="53" spans="1:55" ht="18.75">
      <c r="A53" s="45" t="s">
        <v>103</v>
      </c>
      <c r="B53" s="140" t="s">
        <v>104</v>
      </c>
      <c r="C53" s="134"/>
      <c r="D53" s="217"/>
      <c r="E53" s="115">
        <f aca="true" t="shared" si="10" ref="E53:E60">J53+O53+T53+Y53</f>
        <v>0</v>
      </c>
      <c r="F53" s="115">
        <f aca="true" t="shared" si="11" ref="F53:F60">K53+P53+U53+Z53</f>
        <v>0</v>
      </c>
      <c r="G53" s="115">
        <f aca="true" t="shared" si="12" ref="G53:G60">L53+Q53+V53+AA53</f>
        <v>0</v>
      </c>
      <c r="H53" s="115">
        <f aca="true" t="shared" si="13" ref="H53:H60">M53+R53+W53+AB53</f>
        <v>0</v>
      </c>
      <c r="I53" s="115">
        <f aca="true" t="shared" si="14" ref="I53:I60">N53+S53+X53+AC53</f>
        <v>0</v>
      </c>
      <c r="J53" s="233">
        <v>0</v>
      </c>
      <c r="K53" s="233">
        <v>0</v>
      </c>
      <c r="L53" s="233">
        <v>0</v>
      </c>
      <c r="M53" s="233">
        <v>0</v>
      </c>
      <c r="N53" s="233">
        <v>0</v>
      </c>
      <c r="O53" s="233">
        <v>0</v>
      </c>
      <c r="P53" s="233">
        <v>0</v>
      </c>
      <c r="Q53" s="233">
        <v>0</v>
      </c>
      <c r="R53" s="233">
        <v>0</v>
      </c>
      <c r="S53" s="233">
        <v>0</v>
      </c>
      <c r="T53" s="233">
        <v>0</v>
      </c>
      <c r="U53" s="233">
        <v>0</v>
      </c>
      <c r="V53" s="233">
        <v>0</v>
      </c>
      <c r="W53" s="233">
        <v>0</v>
      </c>
      <c r="X53" s="233">
        <v>0</v>
      </c>
      <c r="Y53" s="233">
        <v>0</v>
      </c>
      <c r="Z53" s="233">
        <v>0</v>
      </c>
      <c r="AA53" s="233">
        <v>0</v>
      </c>
      <c r="AB53" s="233">
        <v>0</v>
      </c>
      <c r="AC53" s="233">
        <v>0</v>
      </c>
      <c r="AD53" s="115">
        <f aca="true" t="shared" si="15" ref="AD53:AD60">AI53+AN53+AS53+AX53</f>
        <v>0</v>
      </c>
      <c r="AE53" s="115">
        <f aca="true" t="shared" si="16" ref="AE53:AE60">AJ53+AO53+AT53+AY53</f>
        <v>0</v>
      </c>
      <c r="AF53" s="115">
        <f aca="true" t="shared" si="17" ref="AF53:AF60">AK53+AP53+AU53+AZ53</f>
        <v>0</v>
      </c>
      <c r="AG53" s="115">
        <f aca="true" t="shared" si="18" ref="AG53:AG60">AL53+AQ53+AV53+BA53</f>
        <v>0</v>
      </c>
      <c r="AH53" s="115">
        <f aca="true" t="shared" si="19" ref="AH53:AH60">AM53+AR53+AW53+BB53</f>
        <v>0</v>
      </c>
      <c r="AI53" s="233">
        <v>0</v>
      </c>
      <c r="AJ53" s="233">
        <v>0</v>
      </c>
      <c r="AK53" s="233">
        <v>0</v>
      </c>
      <c r="AL53" s="233">
        <v>0</v>
      </c>
      <c r="AM53" s="233">
        <v>0</v>
      </c>
      <c r="AN53" s="233">
        <v>0</v>
      </c>
      <c r="AO53" s="233">
        <v>0</v>
      </c>
      <c r="AP53" s="233">
        <v>0</v>
      </c>
      <c r="AQ53" s="233">
        <v>0</v>
      </c>
      <c r="AR53" s="233">
        <v>0</v>
      </c>
      <c r="AS53" s="233">
        <v>0</v>
      </c>
      <c r="AT53" s="233">
        <v>0</v>
      </c>
      <c r="AU53" s="233">
        <v>0</v>
      </c>
      <c r="AV53" s="233">
        <v>0</v>
      </c>
      <c r="AW53" s="233">
        <v>0</v>
      </c>
      <c r="AX53" s="233">
        <v>0</v>
      </c>
      <c r="AY53" s="233">
        <v>0</v>
      </c>
      <c r="AZ53" s="233">
        <v>0</v>
      </c>
      <c r="BA53" s="233">
        <v>0</v>
      </c>
      <c r="BB53" s="233">
        <v>0</v>
      </c>
      <c r="BC53" s="217"/>
    </row>
    <row r="54" spans="1:55" ht="18.75">
      <c r="A54" s="45" t="s">
        <v>105</v>
      </c>
      <c r="B54" s="140" t="s">
        <v>106</v>
      </c>
      <c r="C54" s="134"/>
      <c r="D54" s="217"/>
      <c r="E54" s="115">
        <f t="shared" si="10"/>
        <v>0</v>
      </c>
      <c r="F54" s="115">
        <f t="shared" si="11"/>
        <v>0</v>
      </c>
      <c r="G54" s="115">
        <f t="shared" si="12"/>
        <v>0</v>
      </c>
      <c r="H54" s="115">
        <f t="shared" si="13"/>
        <v>0</v>
      </c>
      <c r="I54" s="115">
        <f t="shared" si="14"/>
        <v>0</v>
      </c>
      <c r="J54" s="233">
        <v>0</v>
      </c>
      <c r="K54" s="233">
        <v>0</v>
      </c>
      <c r="L54" s="233">
        <v>0</v>
      </c>
      <c r="M54" s="233">
        <v>0</v>
      </c>
      <c r="N54" s="233">
        <v>0</v>
      </c>
      <c r="O54" s="233">
        <v>0</v>
      </c>
      <c r="P54" s="233">
        <v>0</v>
      </c>
      <c r="Q54" s="233">
        <v>0</v>
      </c>
      <c r="R54" s="233">
        <v>0</v>
      </c>
      <c r="S54" s="233">
        <v>0</v>
      </c>
      <c r="T54" s="233">
        <v>0</v>
      </c>
      <c r="U54" s="233">
        <v>0</v>
      </c>
      <c r="V54" s="233">
        <v>0</v>
      </c>
      <c r="W54" s="233">
        <v>0</v>
      </c>
      <c r="X54" s="233">
        <v>0</v>
      </c>
      <c r="Y54" s="233">
        <v>0</v>
      </c>
      <c r="Z54" s="233">
        <v>0</v>
      </c>
      <c r="AA54" s="233">
        <v>0</v>
      </c>
      <c r="AB54" s="233">
        <v>0</v>
      </c>
      <c r="AC54" s="233">
        <v>0</v>
      </c>
      <c r="AD54" s="115">
        <f t="shared" si="15"/>
        <v>0</v>
      </c>
      <c r="AE54" s="115">
        <f t="shared" si="16"/>
        <v>0</v>
      </c>
      <c r="AF54" s="115">
        <f t="shared" si="17"/>
        <v>0</v>
      </c>
      <c r="AG54" s="115">
        <f t="shared" si="18"/>
        <v>0</v>
      </c>
      <c r="AH54" s="115">
        <f t="shared" si="19"/>
        <v>0</v>
      </c>
      <c r="AI54" s="233">
        <v>0</v>
      </c>
      <c r="AJ54" s="233">
        <v>0</v>
      </c>
      <c r="AK54" s="233">
        <v>0</v>
      </c>
      <c r="AL54" s="233">
        <v>0</v>
      </c>
      <c r="AM54" s="233">
        <v>0</v>
      </c>
      <c r="AN54" s="233">
        <v>0</v>
      </c>
      <c r="AO54" s="233">
        <v>0</v>
      </c>
      <c r="AP54" s="233">
        <v>0</v>
      </c>
      <c r="AQ54" s="233">
        <v>0</v>
      </c>
      <c r="AR54" s="233">
        <v>0</v>
      </c>
      <c r="AS54" s="233">
        <v>0</v>
      </c>
      <c r="AT54" s="233">
        <v>0</v>
      </c>
      <c r="AU54" s="233">
        <v>0</v>
      </c>
      <c r="AV54" s="233">
        <v>0</v>
      </c>
      <c r="AW54" s="233">
        <v>0</v>
      </c>
      <c r="AX54" s="233">
        <v>0</v>
      </c>
      <c r="AY54" s="233">
        <v>0</v>
      </c>
      <c r="AZ54" s="233">
        <v>0</v>
      </c>
      <c r="BA54" s="233">
        <v>0</v>
      </c>
      <c r="BB54" s="233">
        <v>0</v>
      </c>
      <c r="BC54" s="217"/>
    </row>
    <row r="55" spans="1:55" ht="18.75">
      <c r="A55" s="45" t="s">
        <v>107</v>
      </c>
      <c r="B55" s="140" t="s">
        <v>118</v>
      </c>
      <c r="C55" s="253"/>
      <c r="D55" s="254"/>
      <c r="E55" s="115">
        <f t="shared" si="10"/>
        <v>0</v>
      </c>
      <c r="F55" s="115">
        <f t="shared" si="11"/>
        <v>0</v>
      </c>
      <c r="G55" s="115">
        <f t="shared" si="12"/>
        <v>0</v>
      </c>
      <c r="H55" s="115">
        <f t="shared" si="13"/>
        <v>0</v>
      </c>
      <c r="I55" s="115">
        <f t="shared" si="14"/>
        <v>0</v>
      </c>
      <c r="J55" s="255">
        <v>0</v>
      </c>
      <c r="K55" s="255">
        <v>0</v>
      </c>
      <c r="L55" s="255">
        <v>0</v>
      </c>
      <c r="M55" s="255">
        <v>0</v>
      </c>
      <c r="N55" s="255">
        <v>0</v>
      </c>
      <c r="O55" s="255">
        <v>0</v>
      </c>
      <c r="P55" s="255">
        <v>0</v>
      </c>
      <c r="Q55" s="255">
        <v>0</v>
      </c>
      <c r="R55" s="255">
        <v>0</v>
      </c>
      <c r="S55" s="255">
        <v>0</v>
      </c>
      <c r="T55" s="255">
        <v>0</v>
      </c>
      <c r="U55" s="255">
        <v>0</v>
      </c>
      <c r="V55" s="255">
        <v>0</v>
      </c>
      <c r="W55" s="255">
        <v>0</v>
      </c>
      <c r="X55" s="255">
        <v>0</v>
      </c>
      <c r="Y55" s="255">
        <v>0</v>
      </c>
      <c r="Z55" s="255">
        <v>0</v>
      </c>
      <c r="AA55" s="255">
        <v>0</v>
      </c>
      <c r="AB55" s="255">
        <v>0</v>
      </c>
      <c r="AC55" s="255">
        <v>0</v>
      </c>
      <c r="AD55" s="115">
        <f t="shared" si="15"/>
        <v>0</v>
      </c>
      <c r="AE55" s="115">
        <f t="shared" si="16"/>
        <v>0</v>
      </c>
      <c r="AF55" s="115">
        <f t="shared" si="17"/>
        <v>0</v>
      </c>
      <c r="AG55" s="115">
        <f t="shared" si="18"/>
        <v>0</v>
      </c>
      <c r="AH55" s="115">
        <f t="shared" si="19"/>
        <v>0</v>
      </c>
      <c r="AI55" s="255">
        <v>0</v>
      </c>
      <c r="AJ55" s="255">
        <v>0</v>
      </c>
      <c r="AK55" s="255">
        <v>0</v>
      </c>
      <c r="AL55" s="255">
        <v>0</v>
      </c>
      <c r="AM55" s="255">
        <v>0</v>
      </c>
      <c r="AN55" s="255">
        <v>0</v>
      </c>
      <c r="AO55" s="255">
        <v>0</v>
      </c>
      <c r="AP55" s="255">
        <v>0</v>
      </c>
      <c r="AQ55" s="255">
        <v>0</v>
      </c>
      <c r="AR55" s="255">
        <v>0</v>
      </c>
      <c r="AS55" s="255">
        <v>0</v>
      </c>
      <c r="AT55" s="255">
        <v>0</v>
      </c>
      <c r="AU55" s="255">
        <v>0</v>
      </c>
      <c r="AV55" s="255">
        <v>0</v>
      </c>
      <c r="AW55" s="255">
        <v>0</v>
      </c>
      <c r="AX55" s="255">
        <v>0</v>
      </c>
      <c r="AY55" s="255">
        <v>0</v>
      </c>
      <c r="AZ55" s="255">
        <v>0</v>
      </c>
      <c r="BA55" s="255">
        <v>0</v>
      </c>
      <c r="BB55" s="255">
        <v>0</v>
      </c>
      <c r="BC55" s="254"/>
    </row>
    <row r="56" spans="1:55" ht="18.75" hidden="1">
      <c r="A56" s="54" t="s">
        <v>101</v>
      </c>
      <c r="B56" s="140" t="s">
        <v>110</v>
      </c>
      <c r="C56" s="134"/>
      <c r="D56" s="217"/>
      <c r="E56" s="115">
        <f t="shared" si="10"/>
        <v>0</v>
      </c>
      <c r="F56" s="115">
        <f t="shared" si="11"/>
        <v>0</v>
      </c>
      <c r="G56" s="115">
        <f t="shared" si="12"/>
        <v>0</v>
      </c>
      <c r="H56" s="115">
        <f t="shared" si="13"/>
        <v>0</v>
      </c>
      <c r="I56" s="115">
        <f t="shared" si="14"/>
        <v>0</v>
      </c>
      <c r="J56" s="233">
        <v>0</v>
      </c>
      <c r="K56" s="233">
        <v>0</v>
      </c>
      <c r="L56" s="233">
        <v>0</v>
      </c>
      <c r="M56" s="233">
        <v>0</v>
      </c>
      <c r="N56" s="233">
        <v>0</v>
      </c>
      <c r="O56" s="233">
        <v>0</v>
      </c>
      <c r="P56" s="233">
        <v>0</v>
      </c>
      <c r="Q56" s="233">
        <v>0</v>
      </c>
      <c r="R56" s="233">
        <v>0</v>
      </c>
      <c r="S56" s="233">
        <v>0</v>
      </c>
      <c r="T56" s="233">
        <v>0</v>
      </c>
      <c r="U56" s="233">
        <v>0</v>
      </c>
      <c r="V56" s="233">
        <v>0</v>
      </c>
      <c r="W56" s="233">
        <v>0</v>
      </c>
      <c r="X56" s="233">
        <v>0</v>
      </c>
      <c r="Y56" s="233">
        <v>0</v>
      </c>
      <c r="Z56" s="233">
        <v>0</v>
      </c>
      <c r="AA56" s="233">
        <v>0</v>
      </c>
      <c r="AB56" s="233">
        <v>0</v>
      </c>
      <c r="AC56" s="233">
        <v>0</v>
      </c>
      <c r="AD56" s="115">
        <f t="shared" si="15"/>
        <v>0</v>
      </c>
      <c r="AE56" s="115">
        <f t="shared" si="16"/>
        <v>0</v>
      </c>
      <c r="AF56" s="115">
        <f t="shared" si="17"/>
        <v>0</v>
      </c>
      <c r="AG56" s="115">
        <f t="shared" si="18"/>
        <v>0</v>
      </c>
      <c r="AH56" s="115">
        <f t="shared" si="19"/>
        <v>0</v>
      </c>
      <c r="AI56" s="233">
        <v>0</v>
      </c>
      <c r="AJ56" s="233">
        <v>0</v>
      </c>
      <c r="AK56" s="233">
        <v>0</v>
      </c>
      <c r="AL56" s="233">
        <v>0</v>
      </c>
      <c r="AM56" s="233">
        <v>0</v>
      </c>
      <c r="AN56" s="233">
        <v>0</v>
      </c>
      <c r="AO56" s="233">
        <v>0</v>
      </c>
      <c r="AP56" s="233">
        <v>0</v>
      </c>
      <c r="AQ56" s="233">
        <v>0</v>
      </c>
      <c r="AR56" s="233">
        <v>0</v>
      </c>
      <c r="AS56" s="233">
        <v>0</v>
      </c>
      <c r="AT56" s="233">
        <v>0</v>
      </c>
      <c r="AU56" s="233">
        <v>0</v>
      </c>
      <c r="AV56" s="233">
        <v>0</v>
      </c>
      <c r="AW56" s="233">
        <v>0</v>
      </c>
      <c r="AX56" s="233">
        <v>0</v>
      </c>
      <c r="AY56" s="233">
        <v>0</v>
      </c>
      <c r="AZ56" s="233">
        <v>0</v>
      </c>
      <c r="BA56" s="233">
        <v>0</v>
      </c>
      <c r="BB56" s="233">
        <v>0</v>
      </c>
      <c r="BC56" s="217"/>
    </row>
    <row r="57" spans="1:55" ht="37.5" hidden="1">
      <c r="A57" s="54" t="s">
        <v>101</v>
      </c>
      <c r="B57" s="146" t="s">
        <v>112</v>
      </c>
      <c r="C57" s="134"/>
      <c r="D57" s="217"/>
      <c r="E57" s="115">
        <f t="shared" si="10"/>
        <v>0</v>
      </c>
      <c r="F57" s="115">
        <f t="shared" si="11"/>
        <v>0</v>
      </c>
      <c r="G57" s="115">
        <f t="shared" si="12"/>
        <v>0</v>
      </c>
      <c r="H57" s="115">
        <f t="shared" si="13"/>
        <v>0</v>
      </c>
      <c r="I57" s="115">
        <f t="shared" si="14"/>
        <v>0</v>
      </c>
      <c r="J57" s="233">
        <v>0</v>
      </c>
      <c r="K57" s="233">
        <v>0</v>
      </c>
      <c r="L57" s="233">
        <v>0</v>
      </c>
      <c r="M57" s="233">
        <v>0</v>
      </c>
      <c r="N57" s="233">
        <v>0</v>
      </c>
      <c r="O57" s="233">
        <v>0</v>
      </c>
      <c r="P57" s="233">
        <v>0</v>
      </c>
      <c r="Q57" s="233">
        <v>0</v>
      </c>
      <c r="R57" s="233">
        <v>0</v>
      </c>
      <c r="S57" s="233">
        <v>0</v>
      </c>
      <c r="T57" s="233">
        <v>0</v>
      </c>
      <c r="U57" s="233">
        <v>0</v>
      </c>
      <c r="V57" s="233">
        <v>0</v>
      </c>
      <c r="W57" s="233">
        <v>0</v>
      </c>
      <c r="X57" s="233">
        <v>0</v>
      </c>
      <c r="Y57" s="233">
        <v>0</v>
      </c>
      <c r="Z57" s="233">
        <v>0</v>
      </c>
      <c r="AA57" s="233">
        <v>0</v>
      </c>
      <c r="AB57" s="233">
        <v>0</v>
      </c>
      <c r="AC57" s="233">
        <v>0</v>
      </c>
      <c r="AD57" s="115">
        <f t="shared" si="15"/>
        <v>0</v>
      </c>
      <c r="AE57" s="115">
        <f t="shared" si="16"/>
        <v>0</v>
      </c>
      <c r="AF57" s="115">
        <f t="shared" si="17"/>
        <v>0</v>
      </c>
      <c r="AG57" s="115">
        <f t="shared" si="18"/>
        <v>0</v>
      </c>
      <c r="AH57" s="115">
        <f t="shared" si="19"/>
        <v>0</v>
      </c>
      <c r="AI57" s="233">
        <v>0</v>
      </c>
      <c r="AJ57" s="233">
        <v>0</v>
      </c>
      <c r="AK57" s="233">
        <v>0</v>
      </c>
      <c r="AL57" s="233">
        <v>0</v>
      </c>
      <c r="AM57" s="233">
        <v>0</v>
      </c>
      <c r="AN57" s="233">
        <v>0</v>
      </c>
      <c r="AO57" s="233">
        <v>0</v>
      </c>
      <c r="AP57" s="233">
        <v>0</v>
      </c>
      <c r="AQ57" s="233">
        <v>0</v>
      </c>
      <c r="AR57" s="233">
        <v>0</v>
      </c>
      <c r="AS57" s="233">
        <v>0</v>
      </c>
      <c r="AT57" s="233">
        <v>0</v>
      </c>
      <c r="AU57" s="233">
        <v>0</v>
      </c>
      <c r="AV57" s="233">
        <v>0</v>
      </c>
      <c r="AW57" s="233">
        <v>0</v>
      </c>
      <c r="AX57" s="233">
        <v>0</v>
      </c>
      <c r="AY57" s="233">
        <v>0</v>
      </c>
      <c r="AZ57" s="233">
        <v>0</v>
      </c>
      <c r="BA57" s="233">
        <v>0</v>
      </c>
      <c r="BB57" s="233">
        <v>0</v>
      </c>
      <c r="BC57" s="217"/>
    </row>
    <row r="58" spans="1:55" ht="18.75" hidden="1">
      <c r="A58" s="54" t="s">
        <v>101</v>
      </c>
      <c r="B58" s="256" t="s">
        <v>114</v>
      </c>
      <c r="C58" s="134"/>
      <c r="D58" s="217"/>
      <c r="E58" s="115">
        <f t="shared" si="10"/>
        <v>0</v>
      </c>
      <c r="F58" s="115">
        <f t="shared" si="11"/>
        <v>0</v>
      </c>
      <c r="G58" s="115">
        <f t="shared" si="12"/>
        <v>0</v>
      </c>
      <c r="H58" s="115">
        <f t="shared" si="13"/>
        <v>0</v>
      </c>
      <c r="I58" s="115">
        <f t="shared" si="14"/>
        <v>0</v>
      </c>
      <c r="J58" s="233">
        <v>0</v>
      </c>
      <c r="K58" s="233">
        <v>0</v>
      </c>
      <c r="L58" s="233">
        <v>0</v>
      </c>
      <c r="M58" s="233">
        <v>0</v>
      </c>
      <c r="N58" s="233">
        <v>0</v>
      </c>
      <c r="O58" s="233">
        <v>0</v>
      </c>
      <c r="P58" s="233">
        <v>0</v>
      </c>
      <c r="Q58" s="233">
        <v>0</v>
      </c>
      <c r="R58" s="233">
        <v>0</v>
      </c>
      <c r="S58" s="233">
        <v>0</v>
      </c>
      <c r="T58" s="233">
        <v>0</v>
      </c>
      <c r="U58" s="233">
        <v>0</v>
      </c>
      <c r="V58" s="233">
        <v>0</v>
      </c>
      <c r="W58" s="233">
        <v>0</v>
      </c>
      <c r="X58" s="233">
        <v>0</v>
      </c>
      <c r="Y58" s="233">
        <v>0</v>
      </c>
      <c r="Z58" s="233">
        <v>0</v>
      </c>
      <c r="AA58" s="233">
        <v>0</v>
      </c>
      <c r="AB58" s="233">
        <v>0</v>
      </c>
      <c r="AC58" s="233">
        <v>0</v>
      </c>
      <c r="AD58" s="115">
        <f t="shared" si="15"/>
        <v>0</v>
      </c>
      <c r="AE58" s="115">
        <f t="shared" si="16"/>
        <v>0</v>
      </c>
      <c r="AF58" s="115">
        <f t="shared" si="17"/>
        <v>0</v>
      </c>
      <c r="AG58" s="115">
        <f t="shared" si="18"/>
        <v>0</v>
      </c>
      <c r="AH58" s="115">
        <f t="shared" si="19"/>
        <v>0</v>
      </c>
      <c r="AI58" s="233">
        <v>0</v>
      </c>
      <c r="AJ58" s="233">
        <v>0</v>
      </c>
      <c r="AK58" s="233">
        <v>0</v>
      </c>
      <c r="AL58" s="233">
        <v>0</v>
      </c>
      <c r="AM58" s="233">
        <v>0</v>
      </c>
      <c r="AN58" s="233">
        <v>0</v>
      </c>
      <c r="AO58" s="233">
        <v>0</v>
      </c>
      <c r="AP58" s="233">
        <v>0</v>
      </c>
      <c r="AQ58" s="233">
        <v>0</v>
      </c>
      <c r="AR58" s="233">
        <v>0</v>
      </c>
      <c r="AS58" s="233">
        <v>0</v>
      </c>
      <c r="AT58" s="233">
        <v>0</v>
      </c>
      <c r="AU58" s="233">
        <v>0</v>
      </c>
      <c r="AV58" s="233">
        <v>0</v>
      </c>
      <c r="AW58" s="233">
        <v>0</v>
      </c>
      <c r="AX58" s="233">
        <v>0</v>
      </c>
      <c r="AY58" s="233">
        <v>0</v>
      </c>
      <c r="AZ58" s="233">
        <v>0</v>
      </c>
      <c r="BA58" s="233">
        <v>0</v>
      </c>
      <c r="BB58" s="233">
        <v>0</v>
      </c>
      <c r="BC58" s="217"/>
    </row>
    <row r="59" spans="1:55" ht="37.5" hidden="1">
      <c r="A59" s="54" t="s">
        <v>101</v>
      </c>
      <c r="B59" s="256" t="s">
        <v>116</v>
      </c>
      <c r="C59" s="134"/>
      <c r="D59" s="217"/>
      <c r="E59" s="115">
        <f t="shared" si="10"/>
        <v>0</v>
      </c>
      <c r="F59" s="115">
        <f t="shared" si="11"/>
        <v>0</v>
      </c>
      <c r="G59" s="115">
        <f t="shared" si="12"/>
        <v>0</v>
      </c>
      <c r="H59" s="115">
        <f t="shared" si="13"/>
        <v>0</v>
      </c>
      <c r="I59" s="115">
        <f t="shared" si="14"/>
        <v>0</v>
      </c>
      <c r="J59" s="233">
        <v>0</v>
      </c>
      <c r="K59" s="233">
        <v>0</v>
      </c>
      <c r="L59" s="233">
        <v>0</v>
      </c>
      <c r="M59" s="233">
        <v>0</v>
      </c>
      <c r="N59" s="233">
        <v>0</v>
      </c>
      <c r="O59" s="233">
        <v>0</v>
      </c>
      <c r="P59" s="233">
        <v>0</v>
      </c>
      <c r="Q59" s="233">
        <v>0</v>
      </c>
      <c r="R59" s="233">
        <v>0</v>
      </c>
      <c r="S59" s="233">
        <v>0</v>
      </c>
      <c r="T59" s="233">
        <v>0</v>
      </c>
      <c r="U59" s="233">
        <v>0</v>
      </c>
      <c r="V59" s="233">
        <v>0</v>
      </c>
      <c r="W59" s="233">
        <v>0</v>
      </c>
      <c r="X59" s="233">
        <v>0</v>
      </c>
      <c r="Y59" s="233">
        <v>0</v>
      </c>
      <c r="Z59" s="233">
        <v>0</v>
      </c>
      <c r="AA59" s="233">
        <v>0</v>
      </c>
      <c r="AB59" s="233">
        <v>0</v>
      </c>
      <c r="AC59" s="233">
        <v>0</v>
      </c>
      <c r="AD59" s="115">
        <f t="shared" si="15"/>
        <v>0</v>
      </c>
      <c r="AE59" s="115">
        <f t="shared" si="16"/>
        <v>0</v>
      </c>
      <c r="AF59" s="115">
        <f t="shared" si="17"/>
        <v>0</v>
      </c>
      <c r="AG59" s="115">
        <f t="shared" si="18"/>
        <v>0</v>
      </c>
      <c r="AH59" s="115">
        <f t="shared" si="19"/>
        <v>0</v>
      </c>
      <c r="AI59" s="233">
        <v>0</v>
      </c>
      <c r="AJ59" s="233">
        <v>0</v>
      </c>
      <c r="AK59" s="233">
        <v>0</v>
      </c>
      <c r="AL59" s="233">
        <v>0</v>
      </c>
      <c r="AM59" s="233">
        <v>0</v>
      </c>
      <c r="AN59" s="233">
        <v>0</v>
      </c>
      <c r="AO59" s="233">
        <v>0</v>
      </c>
      <c r="AP59" s="233">
        <v>0</v>
      </c>
      <c r="AQ59" s="233">
        <v>0</v>
      </c>
      <c r="AR59" s="233">
        <v>0</v>
      </c>
      <c r="AS59" s="233">
        <v>0</v>
      </c>
      <c r="AT59" s="233">
        <v>0</v>
      </c>
      <c r="AU59" s="233">
        <v>0</v>
      </c>
      <c r="AV59" s="233">
        <v>0</v>
      </c>
      <c r="AW59" s="233">
        <v>0</v>
      </c>
      <c r="AX59" s="233">
        <v>0</v>
      </c>
      <c r="AY59" s="233">
        <v>0</v>
      </c>
      <c r="AZ59" s="233">
        <v>0</v>
      </c>
      <c r="BA59" s="233">
        <v>0</v>
      </c>
      <c r="BB59" s="233">
        <v>0</v>
      </c>
      <c r="BC59" s="217"/>
    </row>
    <row r="60" spans="1:55" ht="18.75" hidden="1">
      <c r="A60" s="54" t="s">
        <v>101</v>
      </c>
      <c r="B60" s="256" t="s">
        <v>118</v>
      </c>
      <c r="C60" s="134"/>
      <c r="D60" s="217"/>
      <c r="E60" s="115">
        <f t="shared" si="10"/>
        <v>0</v>
      </c>
      <c r="F60" s="115">
        <f t="shared" si="11"/>
        <v>0</v>
      </c>
      <c r="G60" s="115">
        <f t="shared" si="12"/>
        <v>0</v>
      </c>
      <c r="H60" s="115">
        <f t="shared" si="13"/>
        <v>0</v>
      </c>
      <c r="I60" s="115">
        <f t="shared" si="14"/>
        <v>0</v>
      </c>
      <c r="J60" s="233">
        <v>0</v>
      </c>
      <c r="K60" s="233">
        <v>0</v>
      </c>
      <c r="L60" s="233">
        <v>0</v>
      </c>
      <c r="M60" s="233">
        <v>0</v>
      </c>
      <c r="N60" s="233">
        <v>0</v>
      </c>
      <c r="O60" s="233">
        <v>0</v>
      </c>
      <c r="P60" s="233">
        <v>0</v>
      </c>
      <c r="Q60" s="233">
        <v>0</v>
      </c>
      <c r="R60" s="233">
        <v>0</v>
      </c>
      <c r="S60" s="233">
        <v>0</v>
      </c>
      <c r="T60" s="233">
        <v>0</v>
      </c>
      <c r="U60" s="233">
        <v>0</v>
      </c>
      <c r="V60" s="233">
        <v>0</v>
      </c>
      <c r="W60" s="233">
        <v>0</v>
      </c>
      <c r="X60" s="233">
        <v>0</v>
      </c>
      <c r="Y60" s="233">
        <v>0</v>
      </c>
      <c r="Z60" s="233">
        <v>0</v>
      </c>
      <c r="AA60" s="233">
        <v>0</v>
      </c>
      <c r="AB60" s="233">
        <v>0</v>
      </c>
      <c r="AC60" s="233">
        <v>0</v>
      </c>
      <c r="AD60" s="115">
        <f t="shared" si="15"/>
        <v>0</v>
      </c>
      <c r="AE60" s="115">
        <f t="shared" si="16"/>
        <v>0</v>
      </c>
      <c r="AF60" s="115">
        <f t="shared" si="17"/>
        <v>0</v>
      </c>
      <c r="AG60" s="115">
        <f t="shared" si="18"/>
        <v>0</v>
      </c>
      <c r="AH60" s="115">
        <f t="shared" si="19"/>
        <v>0</v>
      </c>
      <c r="AI60" s="233">
        <v>0</v>
      </c>
      <c r="AJ60" s="233">
        <v>0</v>
      </c>
      <c r="AK60" s="233">
        <v>0</v>
      </c>
      <c r="AL60" s="233">
        <v>0</v>
      </c>
      <c r="AM60" s="233">
        <v>0</v>
      </c>
      <c r="AN60" s="233">
        <v>0</v>
      </c>
      <c r="AO60" s="233">
        <v>0</v>
      </c>
      <c r="AP60" s="233">
        <v>0</v>
      </c>
      <c r="AQ60" s="233">
        <v>0</v>
      </c>
      <c r="AR60" s="233">
        <v>0</v>
      </c>
      <c r="AS60" s="233">
        <v>0</v>
      </c>
      <c r="AT60" s="233">
        <v>0</v>
      </c>
      <c r="AU60" s="233">
        <v>0</v>
      </c>
      <c r="AV60" s="233">
        <v>0</v>
      </c>
      <c r="AW60" s="233">
        <v>0</v>
      </c>
      <c r="AX60" s="233">
        <v>0</v>
      </c>
      <c r="AY60" s="233">
        <v>0</v>
      </c>
      <c r="AZ60" s="233">
        <v>0</v>
      </c>
      <c r="BA60" s="233">
        <v>0</v>
      </c>
      <c r="BB60" s="233">
        <v>0</v>
      </c>
      <c r="BC60" s="217"/>
    </row>
  </sheetData>
  <sheetProtection selectLockedCells="1" selectUnlockedCells="1"/>
  <mergeCells count="26">
    <mergeCell ref="A10:W10"/>
    <mergeCell ref="A12:BC12"/>
    <mergeCell ref="A13:BC13"/>
    <mergeCell ref="A15:BC15"/>
    <mergeCell ref="A4:BC4"/>
    <mergeCell ref="A6:BC6"/>
    <mergeCell ref="A7:BC7"/>
    <mergeCell ref="A9:BC9"/>
    <mergeCell ref="AS19:AW19"/>
    <mergeCell ref="AX19:BB19"/>
    <mergeCell ref="E19:I19"/>
    <mergeCell ref="J19:N19"/>
    <mergeCell ref="A16:A20"/>
    <mergeCell ref="B16:B20"/>
    <mergeCell ref="C16:C20"/>
    <mergeCell ref="D16:D20"/>
    <mergeCell ref="O19:S19"/>
    <mergeCell ref="T19:X19"/>
    <mergeCell ref="Y19:AC19"/>
    <mergeCell ref="AD19:AH19"/>
    <mergeCell ref="E16:BB17"/>
    <mergeCell ref="BC16:BC20"/>
    <mergeCell ref="E18:AC18"/>
    <mergeCell ref="AD18:BB18"/>
    <mergeCell ref="AI19:AM19"/>
    <mergeCell ref="AN19:AR19"/>
  </mergeCells>
  <dataValidations count="1">
    <dataValidation type="textLength" operator="lessThanOrEqual" allowBlank="1" showErrorMessage="1" errorTitle="Ошибка" error="Допускается ввод не более 900 символов!" sqref="B24 B45:B47 B49:B51 B27:B42 B53:B54 B56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1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Цанько Михаил Иосифович</dc:creator>
  <cp:keywords/>
  <dc:description/>
  <cp:lastModifiedBy>Блескина Оксана Юрьевна</cp:lastModifiedBy>
  <cp:lastPrinted>2018-05-08T10:22:59Z</cp:lastPrinted>
  <dcterms:created xsi:type="dcterms:W3CDTF">2018-03-22T10:15:39Z</dcterms:created>
  <dcterms:modified xsi:type="dcterms:W3CDTF">2018-05-14T12:30:21Z</dcterms:modified>
  <cp:category/>
  <cp:version/>
  <cp:contentType/>
  <cp:contentStatus/>
</cp:coreProperties>
</file>